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rahoslava\Documents\2018\SOU Jílové-oplocení\Rozpočet\"/>
    </mc:Choice>
  </mc:AlternateContent>
  <bookViews>
    <workbookView xWindow="0" yWindow="0" windowWidth="23040" windowHeight="9384"/>
  </bookViews>
  <sheets>
    <sheet name="Krycí list" sheetId="1" r:id="rId1"/>
    <sheet name="Rekapitulace" sheetId="2" r:id="rId2"/>
    <sheet name="Položky" sheetId="3" r:id="rId3"/>
    <sheet name="výkaz výměr" sheetId="4" r:id="rId4"/>
  </sheets>
  <externalReferences>
    <externalReference r:id="rId5"/>
  </externalReferences>
  <definedNames>
    <definedName name="cisloobjektu" localSheetId="3">'[1]Krycí list'!$A$4</definedName>
    <definedName name="cisloobjektu">'Krycí list'!$A$4</definedName>
    <definedName name="cislostavby" localSheetId="3">'[1]Krycí list'!$A$6</definedName>
    <definedName name="cislostavby">'Krycí list'!$A$6</definedName>
    <definedName name="Datum">'Krycí list'!$B$26</definedName>
    <definedName name="Dil">Rekapitulace!$A$6</definedName>
    <definedName name="Dodavka" localSheetId="3">[1]Rekapitulace!$G$18</definedName>
    <definedName name="Dodavka">Rekapitulace!$G$18</definedName>
    <definedName name="Dodavka0" localSheetId="3">'výkaz výměr'!#REF!</definedName>
    <definedName name="Dodavka0">Položky!#REF!</definedName>
    <definedName name="HSV" localSheetId="3">[1]Rekapitulace!$E$18</definedName>
    <definedName name="HSV">Rekapitulace!$E$18</definedName>
    <definedName name="HSV0" localSheetId="3">'výkaz výměr'!#REF!</definedName>
    <definedName name="HSV0">Položky!#REF!</definedName>
    <definedName name="HZS" localSheetId="3">[1]Rekapitulace!$I$18</definedName>
    <definedName name="HZS">Rekapitulace!$I$18</definedName>
    <definedName name="HZS0" localSheetId="3">'výkaz výměr'!#REF!</definedName>
    <definedName name="HZS0">Položky!#REF!</definedName>
    <definedName name="JKSO">'Krycí list'!$F$4</definedName>
    <definedName name="MJ">'Krycí list'!$G$4</definedName>
    <definedName name="Mont" localSheetId="3">[1]Rekapitulace!$H$18</definedName>
    <definedName name="Mont">Rekapitulace!$H$18</definedName>
    <definedName name="Montaz0" localSheetId="3">'výkaz výměr'!#REF!</definedName>
    <definedName name="Montaz0">Položky!#REF!</definedName>
    <definedName name="NazevDilu">Rekapitulace!$B$6</definedName>
    <definedName name="nazevobjektu" localSheetId="3">'[1]Krycí list'!$C$4</definedName>
    <definedName name="nazevobjektu">'Krycí list'!$C$4</definedName>
    <definedName name="nazevstavby" localSheetId="3">'[1]Krycí list'!$C$6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_xlnm.Print_Titles" localSheetId="3">'výkaz výměr'!$1:$6</definedName>
    <definedName name="Objednatel">'Krycí list'!$C$8</definedName>
    <definedName name="_xlnm.Print_Area" localSheetId="0">'Krycí list'!$A$1:$G$45</definedName>
    <definedName name="_xlnm.Print_Area" localSheetId="2">Položky!$A$1:$G$95</definedName>
    <definedName name="_xlnm.Print_Area" localSheetId="1">Rekapitulace!$A$1:$I$25</definedName>
    <definedName name="_xlnm.Print_Area" localSheetId="3">'výkaz výměr'!$A$1:$G$182</definedName>
    <definedName name="PocetMJ" localSheetId="3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[1]Rekapitulace!$F$18</definedName>
    <definedName name="PSV">Rekapitulace!$F$18</definedName>
    <definedName name="PSV0" localSheetId="3">'výkaz výměr'!#REF!</definedName>
    <definedName name="PSV0">Položky!#REF!</definedName>
    <definedName name="SloupecCC" localSheetId="3">'výkaz výměr'!$G$6</definedName>
    <definedName name="SloupecCC">Položky!$G$6</definedName>
    <definedName name="SloupecCisloPol" localSheetId="3">'výkaz výměr'!$B$6</definedName>
    <definedName name="SloupecCisloPol">Položky!$B$6</definedName>
    <definedName name="SloupecJC" localSheetId="3">'výkaz výměr'!$F$6</definedName>
    <definedName name="SloupecJC">Položky!$F$6</definedName>
    <definedName name="SloupecMJ" localSheetId="3">'výkaz výměr'!$D$6</definedName>
    <definedName name="SloupecMJ">Položky!$D$6</definedName>
    <definedName name="SloupecMnozstvi" localSheetId="3">'výkaz výměr'!$E$6</definedName>
    <definedName name="SloupecMnozstvi">Položky!$E$6</definedName>
    <definedName name="SloupecNazPol" localSheetId="3">'výkaz výměr'!$C$6</definedName>
    <definedName name="SloupecNazPol">Položky!$C$6</definedName>
    <definedName name="SloupecPC" localSheetId="3">'výkaz výměr'!$A$6</definedName>
    <definedName name="SloupecPC">Položky!$A$6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Položky!#REF!</definedName>
    <definedName name="solver_opt" localSheetId="3" hidden="1">'výkaz výměr'!#REF!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'výkaz výměr'!#REF!</definedName>
    <definedName name="Typ">Položky!#REF!</definedName>
    <definedName name="VRN" localSheetId="3">[1]Rekapitulace!$H$24</definedName>
    <definedName name="VRN">Rekapitulace!$H$24</definedName>
    <definedName name="VRNKc" localSheetId="3">[1]Rekapitulace!#REF!</definedName>
    <definedName name="VRNKc">Rekapitulace!#REF!</definedName>
    <definedName name="VRNnazev" localSheetId="3">[1]Rekapitulace!#REF!</definedName>
    <definedName name="VRNnazev">Rekapitulace!#REF!</definedName>
    <definedName name="VRNproc" localSheetId="3">[1]Rekapitulace!#REF!</definedName>
    <definedName name="VRNproc">Rekapitulace!#REF!</definedName>
    <definedName name="VRNzakl" localSheetId="3">[1]Rekapitulace!#REF!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G8" i="4"/>
  <c r="BA8" i="4" s="1"/>
  <c r="BB8" i="4"/>
  <c r="BC8" i="4"/>
  <c r="BC39" i="4" s="1"/>
  <c r="BD8" i="4"/>
  <c r="BE8" i="4"/>
  <c r="G11" i="4"/>
  <c r="BA11" i="4"/>
  <c r="BB11" i="4"/>
  <c r="BC11" i="4"/>
  <c r="BD11" i="4"/>
  <c r="BE11" i="4"/>
  <c r="G12" i="4"/>
  <c r="BA12" i="4" s="1"/>
  <c r="BB12" i="4"/>
  <c r="BC12" i="4"/>
  <c r="BD12" i="4"/>
  <c r="BE12" i="4"/>
  <c r="G15" i="4"/>
  <c r="BA15" i="4" s="1"/>
  <c r="BB15" i="4"/>
  <c r="BC15" i="4"/>
  <c r="BD15" i="4"/>
  <c r="BE15" i="4"/>
  <c r="G16" i="4"/>
  <c r="BA16" i="4" s="1"/>
  <c r="BB16" i="4"/>
  <c r="BC16" i="4"/>
  <c r="BD16" i="4"/>
  <c r="BE16" i="4"/>
  <c r="G17" i="4"/>
  <c r="BA17" i="4" s="1"/>
  <c r="BB17" i="4"/>
  <c r="BC17" i="4"/>
  <c r="BD17" i="4"/>
  <c r="BE17" i="4"/>
  <c r="G22" i="4"/>
  <c r="BA22" i="4" s="1"/>
  <c r="BB22" i="4"/>
  <c r="BC22" i="4"/>
  <c r="BD22" i="4"/>
  <c r="BE22" i="4"/>
  <c r="G28" i="4"/>
  <c r="BA28" i="4" s="1"/>
  <c r="BB28" i="4"/>
  <c r="BC28" i="4"/>
  <c r="BD28" i="4"/>
  <c r="BE28" i="4"/>
  <c r="G29" i="4"/>
  <c r="BA29" i="4" s="1"/>
  <c r="BB29" i="4"/>
  <c r="BC29" i="4"/>
  <c r="BD29" i="4"/>
  <c r="BE29" i="4"/>
  <c r="G30" i="4"/>
  <c r="BA30" i="4"/>
  <c r="BB30" i="4"/>
  <c r="BC30" i="4"/>
  <c r="BD30" i="4"/>
  <c r="BE30" i="4"/>
  <c r="G36" i="4"/>
  <c r="BA36" i="4" s="1"/>
  <c r="BB36" i="4"/>
  <c r="BC36" i="4"/>
  <c r="BD36" i="4"/>
  <c r="BE36" i="4"/>
  <c r="G37" i="4"/>
  <c r="BA37" i="4" s="1"/>
  <c r="BB37" i="4"/>
  <c r="BC37" i="4"/>
  <c r="BD37" i="4"/>
  <c r="BE37" i="4"/>
  <c r="C39" i="4"/>
  <c r="G41" i="4"/>
  <c r="BA41" i="4" s="1"/>
  <c r="BB41" i="4"/>
  <c r="BC41" i="4"/>
  <c r="BD41" i="4"/>
  <c r="BE41" i="4"/>
  <c r="G46" i="4"/>
  <c r="BA46" i="4" s="1"/>
  <c r="BB46" i="4"/>
  <c r="BC46" i="4"/>
  <c r="BD46" i="4"/>
  <c r="BE46" i="4"/>
  <c r="G49" i="4"/>
  <c r="BA49" i="4" s="1"/>
  <c r="BB49" i="4"/>
  <c r="BC49" i="4"/>
  <c r="BD49" i="4"/>
  <c r="BD63" i="4" s="1"/>
  <c r="BE49" i="4"/>
  <c r="G50" i="4"/>
  <c r="BA50" i="4" s="1"/>
  <c r="BB50" i="4"/>
  <c r="BC50" i="4"/>
  <c r="BD50" i="4"/>
  <c r="BE50" i="4"/>
  <c r="C63" i="4"/>
  <c r="G65" i="4"/>
  <c r="BA65" i="4"/>
  <c r="BB65" i="4"/>
  <c r="BC65" i="4"/>
  <c r="BD65" i="4"/>
  <c r="BE65" i="4"/>
  <c r="BE90" i="4" s="1"/>
  <c r="G71" i="4"/>
  <c r="BA71" i="4" s="1"/>
  <c r="BB71" i="4"/>
  <c r="BC71" i="4"/>
  <c r="BD71" i="4"/>
  <c r="BD90" i="4" s="1"/>
  <c r="BE71" i="4"/>
  <c r="G73" i="4"/>
  <c r="BA73" i="4" s="1"/>
  <c r="BB73" i="4"/>
  <c r="BC73" i="4"/>
  <c r="BD73" i="4"/>
  <c r="BE73" i="4"/>
  <c r="G83" i="4"/>
  <c r="BA83" i="4" s="1"/>
  <c r="BB83" i="4"/>
  <c r="BC83" i="4"/>
  <c r="BD83" i="4"/>
  <c r="BE83" i="4"/>
  <c r="G86" i="4"/>
  <c r="BA86" i="4" s="1"/>
  <c r="BB86" i="4"/>
  <c r="BC86" i="4"/>
  <c r="BD86" i="4"/>
  <c r="BE86" i="4"/>
  <c r="G87" i="4"/>
  <c r="BA87" i="4" s="1"/>
  <c r="BB87" i="4"/>
  <c r="BC87" i="4"/>
  <c r="BD87" i="4"/>
  <c r="BE87" i="4"/>
  <c r="C90" i="4"/>
  <c r="G92" i="4"/>
  <c r="BA92" i="4" s="1"/>
  <c r="BB92" i="4"/>
  <c r="BC92" i="4"/>
  <c r="BC99" i="4" s="1"/>
  <c r="BD92" i="4"/>
  <c r="BD99" i="4" s="1"/>
  <c r="BE92" i="4"/>
  <c r="G94" i="4"/>
  <c r="BA94" i="4"/>
  <c r="BB94" i="4"/>
  <c r="BC94" i="4"/>
  <c r="BD94" i="4"/>
  <c r="BE94" i="4"/>
  <c r="G95" i="4"/>
  <c r="BA95" i="4" s="1"/>
  <c r="BB95" i="4"/>
  <c r="BC95" i="4"/>
  <c r="BD95" i="4"/>
  <c r="BE95" i="4"/>
  <c r="G96" i="4"/>
  <c r="BA96" i="4" s="1"/>
  <c r="BB96" i="4"/>
  <c r="BC96" i="4"/>
  <c r="BD96" i="4"/>
  <c r="BE96" i="4"/>
  <c r="G97" i="4"/>
  <c r="BA97" i="4" s="1"/>
  <c r="BB97" i="4"/>
  <c r="BC97" i="4"/>
  <c r="BD97" i="4"/>
  <c r="BE97" i="4"/>
  <c r="C99" i="4"/>
  <c r="G101" i="4"/>
  <c r="BA101" i="4" s="1"/>
  <c r="BB101" i="4"/>
  <c r="BC101" i="4"/>
  <c r="BD101" i="4"/>
  <c r="BE101" i="4"/>
  <c r="BE109" i="4" s="1"/>
  <c r="G103" i="4"/>
  <c r="BA103" i="4" s="1"/>
  <c r="BB103" i="4"/>
  <c r="BC103" i="4"/>
  <c r="BD103" i="4"/>
  <c r="BE103" i="4"/>
  <c r="G105" i="4"/>
  <c r="BA105" i="4"/>
  <c r="BB105" i="4"/>
  <c r="BC105" i="4"/>
  <c r="BD105" i="4"/>
  <c r="BE105" i="4"/>
  <c r="G106" i="4"/>
  <c r="BA106" i="4" s="1"/>
  <c r="BB106" i="4"/>
  <c r="BC106" i="4"/>
  <c r="BD106" i="4"/>
  <c r="BE106" i="4"/>
  <c r="G107" i="4"/>
  <c r="BA107" i="4" s="1"/>
  <c r="BB107" i="4"/>
  <c r="BC107" i="4"/>
  <c r="BD107" i="4"/>
  <c r="BE107" i="4"/>
  <c r="G108" i="4"/>
  <c r="BA108" i="4" s="1"/>
  <c r="BB108" i="4"/>
  <c r="BC108" i="4"/>
  <c r="BD108" i="4"/>
  <c r="BE108" i="4"/>
  <c r="C109" i="4"/>
  <c r="G111" i="4"/>
  <c r="BA111" i="4" s="1"/>
  <c r="BB111" i="4"/>
  <c r="BC111" i="4"/>
  <c r="BD111" i="4"/>
  <c r="BE111" i="4"/>
  <c r="G113" i="4"/>
  <c r="BB113" i="4"/>
  <c r="BC113" i="4"/>
  <c r="BD113" i="4"/>
  <c r="BE113" i="4"/>
  <c r="G116" i="4"/>
  <c r="BA116" i="4" s="1"/>
  <c r="BB116" i="4"/>
  <c r="BC116" i="4"/>
  <c r="BC144" i="4" s="1"/>
  <c r="BD116" i="4"/>
  <c r="BE116" i="4"/>
  <c r="G120" i="4"/>
  <c r="BA120" i="4"/>
  <c r="BB120" i="4"/>
  <c r="BC120" i="4"/>
  <c r="BD120" i="4"/>
  <c r="BE120" i="4"/>
  <c r="G126" i="4"/>
  <c r="BA126" i="4" s="1"/>
  <c r="BB126" i="4"/>
  <c r="BC126" i="4"/>
  <c r="BD126" i="4"/>
  <c r="BE126" i="4"/>
  <c r="G128" i="4"/>
  <c r="BA128" i="4" s="1"/>
  <c r="BB128" i="4"/>
  <c r="BC128" i="4"/>
  <c r="BD128" i="4"/>
  <c r="BE128" i="4"/>
  <c r="G130" i="4"/>
  <c r="BA130" i="4" s="1"/>
  <c r="BB130" i="4"/>
  <c r="BC130" i="4"/>
  <c r="BD130" i="4"/>
  <c r="BE130" i="4"/>
  <c r="G132" i="4"/>
  <c r="BA132" i="4" s="1"/>
  <c r="BB132" i="4"/>
  <c r="BC132" i="4"/>
  <c r="BD132" i="4"/>
  <c r="BE132" i="4"/>
  <c r="G133" i="4"/>
  <c r="BA133" i="4" s="1"/>
  <c r="BB133" i="4"/>
  <c r="BC133" i="4"/>
  <c r="BD133" i="4"/>
  <c r="BE133" i="4"/>
  <c r="G134" i="4"/>
  <c r="BA134" i="4" s="1"/>
  <c r="BB134" i="4"/>
  <c r="BC134" i="4"/>
  <c r="BD134" i="4"/>
  <c r="BE134" i="4"/>
  <c r="G136" i="4"/>
  <c r="BA136" i="4" s="1"/>
  <c r="BB136" i="4"/>
  <c r="BC136" i="4"/>
  <c r="BD136" i="4"/>
  <c r="BE136" i="4"/>
  <c r="G137" i="4"/>
  <c r="BA137" i="4"/>
  <c r="BB137" i="4"/>
  <c r="BC137" i="4"/>
  <c r="BD137" i="4"/>
  <c r="BE137" i="4"/>
  <c r="G138" i="4"/>
  <c r="BA138" i="4" s="1"/>
  <c r="BB138" i="4"/>
  <c r="BC138" i="4"/>
  <c r="BD138" i="4"/>
  <c r="BE138" i="4"/>
  <c r="G140" i="4"/>
  <c r="BA140" i="4" s="1"/>
  <c r="BB140" i="4"/>
  <c r="BC140" i="4"/>
  <c r="BD140" i="4"/>
  <c r="BE140" i="4"/>
  <c r="G141" i="4"/>
  <c r="BA141" i="4" s="1"/>
  <c r="BB141" i="4"/>
  <c r="BC141" i="4"/>
  <c r="BD141" i="4"/>
  <c r="BE141" i="4"/>
  <c r="G143" i="4"/>
  <c r="BA143" i="4" s="1"/>
  <c r="BB143" i="4"/>
  <c r="BC143" i="4"/>
  <c r="BD143" i="4"/>
  <c r="BE143" i="4"/>
  <c r="C144" i="4"/>
  <c r="BB144" i="4"/>
  <c r="G146" i="4"/>
  <c r="G149" i="4" s="1"/>
  <c r="BA146" i="4"/>
  <c r="BA149" i="4" s="1"/>
  <c r="BB146" i="4"/>
  <c r="BB149" i="4" s="1"/>
  <c r="BC146" i="4"/>
  <c r="BC149" i="4" s="1"/>
  <c r="BD146" i="4"/>
  <c r="BD149" i="4" s="1"/>
  <c r="BE146" i="4"/>
  <c r="BE149" i="4" s="1"/>
  <c r="C149" i="4"/>
  <c r="G151" i="4"/>
  <c r="BB151" i="4" s="1"/>
  <c r="BA151" i="4"/>
  <c r="BC151" i="4"/>
  <c r="BD151" i="4"/>
  <c r="BE151" i="4"/>
  <c r="G154" i="4"/>
  <c r="BA154" i="4"/>
  <c r="BA159" i="4" s="1"/>
  <c r="BB154" i="4"/>
  <c r="BC154" i="4"/>
  <c r="BD154" i="4"/>
  <c r="BE154" i="4"/>
  <c r="G155" i="4"/>
  <c r="BB155" i="4" s="1"/>
  <c r="BA155" i="4"/>
  <c r="BC155" i="4"/>
  <c r="BD155" i="4"/>
  <c r="BE155" i="4"/>
  <c r="G156" i="4"/>
  <c r="BA156" i="4"/>
  <c r="BB156" i="4"/>
  <c r="BC156" i="4"/>
  <c r="BD156" i="4"/>
  <c r="BE156" i="4"/>
  <c r="G158" i="4"/>
  <c r="BB158" i="4" s="1"/>
  <c r="BA158" i="4"/>
  <c r="BC158" i="4"/>
  <c r="BD158" i="4"/>
  <c r="BE158" i="4"/>
  <c r="C159" i="4"/>
  <c r="G161" i="4"/>
  <c r="BB161" i="4" s="1"/>
  <c r="BA161" i="4"/>
  <c r="BC161" i="4"/>
  <c r="BD161" i="4"/>
  <c r="BE161" i="4"/>
  <c r="G163" i="4"/>
  <c r="BB163" i="4" s="1"/>
  <c r="BA163" i="4"/>
  <c r="BC163" i="4"/>
  <c r="BD163" i="4"/>
  <c r="BE163" i="4"/>
  <c r="C164" i="4"/>
  <c r="G166" i="4"/>
  <c r="BB166" i="4" s="1"/>
  <c r="BA166" i="4"/>
  <c r="BC166" i="4"/>
  <c r="BD166" i="4"/>
  <c r="BE166" i="4"/>
  <c r="G168" i="4"/>
  <c r="BB168" i="4" s="1"/>
  <c r="BA168" i="4"/>
  <c r="BC168" i="4"/>
  <c r="BD168" i="4"/>
  <c r="BE168" i="4"/>
  <c r="G170" i="4"/>
  <c r="BB170" i="4" s="1"/>
  <c r="BA170" i="4"/>
  <c r="BC170" i="4"/>
  <c r="BD170" i="4"/>
  <c r="BE170" i="4"/>
  <c r="G171" i="4"/>
  <c r="BB171" i="4" s="1"/>
  <c r="BA171" i="4"/>
  <c r="BC171" i="4"/>
  <c r="BD171" i="4"/>
  <c r="BE171" i="4"/>
  <c r="G172" i="4"/>
  <c r="BB172" i="4" s="1"/>
  <c r="BA172" i="4"/>
  <c r="BA173" i="4" s="1"/>
  <c r="BC172" i="4"/>
  <c r="BD172" i="4"/>
  <c r="BE172" i="4"/>
  <c r="C173" i="4"/>
  <c r="G175" i="4"/>
  <c r="BA175" i="4"/>
  <c r="BB175" i="4"/>
  <c r="BC175" i="4"/>
  <c r="BD175" i="4"/>
  <c r="BE175" i="4"/>
  <c r="G178" i="4"/>
  <c r="BB178" i="4" s="1"/>
  <c r="BA178" i="4"/>
  <c r="BC178" i="4"/>
  <c r="BD178" i="4"/>
  <c r="BE178" i="4"/>
  <c r="G179" i="4"/>
  <c r="BB179" i="4" s="1"/>
  <c r="BA179" i="4"/>
  <c r="BC179" i="4"/>
  <c r="BD179" i="4"/>
  <c r="BE179" i="4"/>
  <c r="G180" i="4"/>
  <c r="BB180" i="4" s="1"/>
  <c r="BA180" i="4"/>
  <c r="BC180" i="4"/>
  <c r="BD180" i="4"/>
  <c r="BE180" i="4"/>
  <c r="G181" i="4"/>
  <c r="BB181" i="4" s="1"/>
  <c r="BA181" i="4"/>
  <c r="BC181" i="4"/>
  <c r="BD181" i="4"/>
  <c r="BE181" i="4"/>
  <c r="C182" i="4"/>
  <c r="BD182" i="4"/>
  <c r="BE173" i="4" l="1"/>
  <c r="BE159" i="4"/>
  <c r="BC159" i="4"/>
  <c r="BD144" i="4"/>
  <c r="G182" i="4"/>
  <c r="BE182" i="4"/>
  <c r="BA182" i="4"/>
  <c r="BD173" i="4"/>
  <c r="BA164" i="4"/>
  <c r="BC164" i="4"/>
  <c r="BC109" i="4"/>
  <c r="BB99" i="4"/>
  <c r="BE63" i="4"/>
  <c r="G144" i="4"/>
  <c r="BC173" i="4"/>
  <c r="BE164" i="4"/>
  <c r="BB164" i="4"/>
  <c r="BB159" i="4"/>
  <c r="BA109" i="4"/>
  <c r="BB109" i="4"/>
  <c r="G99" i="4"/>
  <c r="BA99" i="4"/>
  <c r="BC90" i="4"/>
  <c r="BC63" i="4"/>
  <c r="BE39" i="4"/>
  <c r="BE99" i="4"/>
  <c r="BB63" i="4"/>
  <c r="BC182" i="4"/>
  <c r="BD164" i="4"/>
  <c r="BD159" i="4"/>
  <c r="BE144" i="4"/>
  <c r="BA113" i="4"/>
  <c r="BD109" i="4"/>
  <c r="BA90" i="4"/>
  <c r="BB90" i="4"/>
  <c r="G63" i="4"/>
  <c r="BB39" i="4"/>
  <c r="BD39" i="4"/>
  <c r="BA39" i="4"/>
  <c r="BB182" i="4"/>
  <c r="BB173" i="4"/>
  <c r="BA144" i="4"/>
  <c r="BA63" i="4"/>
  <c r="G173" i="4"/>
  <c r="G159" i="4"/>
  <c r="G164" i="4"/>
  <c r="G109" i="4"/>
  <c r="G90" i="4"/>
  <c r="G39" i="4"/>
  <c r="D14" i="1"/>
  <c r="BE94" i="3"/>
  <c r="BD94" i="3"/>
  <c r="BC94" i="3"/>
  <c r="BA94" i="3"/>
  <c r="G94" i="3"/>
  <c r="BB94" i="3" s="1"/>
  <c r="BE93" i="3"/>
  <c r="BD93" i="3"/>
  <c r="BC93" i="3"/>
  <c r="BB93" i="3"/>
  <c r="BA93" i="3"/>
  <c r="G93" i="3"/>
  <c r="BE92" i="3"/>
  <c r="BD92" i="3"/>
  <c r="BC92" i="3"/>
  <c r="BA92" i="3"/>
  <c r="G92" i="3"/>
  <c r="BB92" i="3" s="1"/>
  <c r="BE91" i="3"/>
  <c r="BD91" i="3"/>
  <c r="BC91" i="3"/>
  <c r="BB91" i="3"/>
  <c r="BA91" i="3"/>
  <c r="BA95" i="3" s="1"/>
  <c r="E17" i="2" s="1"/>
  <c r="G91" i="3"/>
  <c r="BE90" i="3"/>
  <c r="BD90" i="3"/>
  <c r="BC90" i="3"/>
  <c r="BC95" i="3" s="1"/>
  <c r="G17" i="2" s="1"/>
  <c r="BA90" i="3"/>
  <c r="G90" i="3"/>
  <c r="B17" i="2"/>
  <c r="A17" i="2"/>
  <c r="C95" i="3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B85" i="3"/>
  <c r="BA85" i="3"/>
  <c r="BA88" i="3" s="1"/>
  <c r="E16" i="2" s="1"/>
  <c r="G85" i="3"/>
  <c r="BE84" i="3"/>
  <c r="BD84" i="3"/>
  <c r="BC84" i="3"/>
  <c r="BA84" i="3"/>
  <c r="G84" i="3"/>
  <c r="BB84" i="3" s="1"/>
  <c r="BE83" i="3"/>
  <c r="BD83" i="3"/>
  <c r="BC83" i="3"/>
  <c r="BA83" i="3"/>
  <c r="G83" i="3"/>
  <c r="B16" i="2"/>
  <c r="A16" i="2"/>
  <c r="C88" i="3"/>
  <c r="BE80" i="3"/>
  <c r="BD80" i="3"/>
  <c r="BC80" i="3"/>
  <c r="BA80" i="3"/>
  <c r="G80" i="3"/>
  <c r="BB80" i="3" s="1"/>
  <c r="BE79" i="3"/>
  <c r="BE81" i="3" s="1"/>
  <c r="I15" i="2" s="1"/>
  <c r="BD79" i="3"/>
  <c r="BC79" i="3"/>
  <c r="BA79" i="3"/>
  <c r="G79" i="3"/>
  <c r="B15" i="2"/>
  <c r="A15" i="2"/>
  <c r="C81" i="3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B73" i="3"/>
  <c r="BA73" i="3"/>
  <c r="G73" i="3"/>
  <c r="BE72" i="3"/>
  <c r="BD72" i="3"/>
  <c r="BC72" i="3"/>
  <c r="BA72" i="3"/>
  <c r="G72" i="3"/>
  <c r="B14" i="2"/>
  <c r="A14" i="2"/>
  <c r="C77" i="3"/>
  <c r="BE69" i="3"/>
  <c r="BD69" i="3"/>
  <c r="BD70" i="3" s="1"/>
  <c r="H13" i="2" s="1"/>
  <c r="BC69" i="3"/>
  <c r="BC70" i="3" s="1"/>
  <c r="G13" i="2" s="1"/>
  <c r="BB69" i="3"/>
  <c r="BB70" i="3" s="1"/>
  <c r="F13" i="2" s="1"/>
  <c r="G69" i="3"/>
  <c r="BA69" i="3" s="1"/>
  <c r="BA70" i="3" s="1"/>
  <c r="E13" i="2" s="1"/>
  <c r="B13" i="2"/>
  <c r="A13" i="2"/>
  <c r="BE70" i="3"/>
  <c r="I13" i="2" s="1"/>
  <c r="C70" i="3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C67" i="3" s="1"/>
  <c r="G12" i="2" s="1"/>
  <c r="BB51" i="3"/>
  <c r="G51" i="3"/>
  <c r="B12" i="2"/>
  <c r="A12" i="2"/>
  <c r="C67" i="3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E49" i="3" s="1"/>
  <c r="I11" i="2" s="1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C49" i="3" s="1"/>
  <c r="G11" i="2" s="1"/>
  <c r="BB44" i="3"/>
  <c r="G44" i="3"/>
  <c r="BA44" i="3" s="1"/>
  <c r="BE43" i="3"/>
  <c r="BD43" i="3"/>
  <c r="BC43" i="3"/>
  <c r="BB43" i="3"/>
  <c r="G43" i="3"/>
  <c r="BA43" i="3" s="1"/>
  <c r="B11" i="2"/>
  <c r="A11" i="2"/>
  <c r="C49" i="3"/>
  <c r="BE40" i="3"/>
  <c r="BD40" i="3"/>
  <c r="BC40" i="3"/>
  <c r="BB40" i="3"/>
  <c r="G40" i="3"/>
  <c r="BA40" i="3" s="1"/>
  <c r="BE39" i="3"/>
  <c r="BE41" i="3" s="1"/>
  <c r="I10" i="2" s="1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C41" i="3" s="1"/>
  <c r="G10" i="2" s="1"/>
  <c r="BB37" i="3"/>
  <c r="G37" i="3"/>
  <c r="BA37" i="3" s="1"/>
  <c r="BE36" i="3"/>
  <c r="BD36" i="3"/>
  <c r="BC36" i="3"/>
  <c r="BB36" i="3"/>
  <c r="G36" i="3"/>
  <c r="BA36" i="3" s="1"/>
  <c r="B10" i="2"/>
  <c r="A10" i="2"/>
  <c r="C41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E34" i="3" s="1"/>
  <c r="I9" i="2" s="1"/>
  <c r="BD28" i="3"/>
  <c r="BC28" i="3"/>
  <c r="BB28" i="3"/>
  <c r="G28" i="3"/>
  <c r="B9" i="2"/>
  <c r="A9" i="2"/>
  <c r="C34" i="3"/>
  <c r="BE25" i="3"/>
  <c r="BE26" i="3" s="1"/>
  <c r="I8" i="2" s="1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C26" i="3" s="1"/>
  <c r="G8" i="2" s="1"/>
  <c r="BB23" i="3"/>
  <c r="G23" i="3"/>
  <c r="BA23" i="3" s="1"/>
  <c r="BE22" i="3"/>
  <c r="BD22" i="3"/>
  <c r="BD26" i="3" s="1"/>
  <c r="H8" i="2" s="1"/>
  <c r="BC22" i="3"/>
  <c r="BB22" i="3"/>
  <c r="G22" i="3"/>
  <c r="BA22" i="3" s="1"/>
  <c r="B8" i="2"/>
  <c r="A8" i="2"/>
  <c r="C26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20" i="3" s="1"/>
  <c r="G7" i="2" s="1"/>
  <c r="BB8" i="3"/>
  <c r="G8" i="3"/>
  <c r="B7" i="2"/>
  <c r="A7" i="2"/>
  <c r="C20" i="3"/>
  <c r="C4" i="3"/>
  <c r="F3" i="3"/>
  <c r="C3" i="3"/>
  <c r="C2" i="2"/>
  <c r="C1" i="2"/>
  <c r="F31" i="1"/>
  <c r="G8" i="1"/>
  <c r="G88" i="3" l="1"/>
  <c r="BC88" i="3"/>
  <c r="G16" i="2" s="1"/>
  <c r="BE88" i="3"/>
  <c r="I16" i="2" s="1"/>
  <c r="BE95" i="3"/>
  <c r="I17" i="2" s="1"/>
  <c r="BC77" i="3"/>
  <c r="G14" i="2" s="1"/>
  <c r="BA77" i="3"/>
  <c r="E14" i="2" s="1"/>
  <c r="BC81" i="3"/>
  <c r="G15" i="2" s="1"/>
  <c r="BD88" i="3"/>
  <c r="H16" i="2" s="1"/>
  <c r="BA81" i="3"/>
  <c r="E15" i="2" s="1"/>
  <c r="BE77" i="3"/>
  <c r="I14" i="2" s="1"/>
  <c r="I18" i="2" s="1"/>
  <c r="C20" i="1" s="1"/>
  <c r="G20" i="3"/>
  <c r="BE20" i="3"/>
  <c r="I7" i="2" s="1"/>
  <c r="BC34" i="3"/>
  <c r="G9" i="2" s="1"/>
  <c r="BD41" i="3"/>
  <c r="H10" i="2" s="1"/>
  <c r="BB49" i="3"/>
  <c r="F11" i="2" s="1"/>
  <c r="BE67" i="3"/>
  <c r="I12" i="2" s="1"/>
  <c r="BB26" i="3"/>
  <c r="F8" i="2" s="1"/>
  <c r="G34" i="3"/>
  <c r="BB41" i="3"/>
  <c r="F10" i="2" s="1"/>
  <c r="BD49" i="3"/>
  <c r="H11" i="2" s="1"/>
  <c r="G67" i="3"/>
  <c r="G77" i="3"/>
  <c r="BD81" i="3"/>
  <c r="H15" i="2" s="1"/>
  <c r="BB83" i="3"/>
  <c r="G95" i="3"/>
  <c r="BD20" i="3"/>
  <c r="H7" i="2" s="1"/>
  <c r="BB34" i="3"/>
  <c r="F9" i="2" s="1"/>
  <c r="BA49" i="3"/>
  <c r="E11" i="2" s="1"/>
  <c r="BB67" i="3"/>
  <c r="F12" i="2" s="1"/>
  <c r="G81" i="3"/>
  <c r="BB20" i="3"/>
  <c r="F7" i="2" s="1"/>
  <c r="BD34" i="3"/>
  <c r="H9" i="2" s="1"/>
  <c r="BD67" i="3"/>
  <c r="H12" i="2" s="1"/>
  <c r="BD77" i="3"/>
  <c r="H14" i="2" s="1"/>
  <c r="BD95" i="3"/>
  <c r="H17" i="2" s="1"/>
  <c r="BB88" i="3"/>
  <c r="F16" i="2" s="1"/>
  <c r="BA26" i="3"/>
  <c r="E8" i="2" s="1"/>
  <c r="BA41" i="3"/>
  <c r="E10" i="2" s="1"/>
  <c r="BB72" i="3"/>
  <c r="BB77" i="3" s="1"/>
  <c r="F14" i="2" s="1"/>
  <c r="BB79" i="3"/>
  <c r="BB81" i="3" s="1"/>
  <c r="F15" i="2" s="1"/>
  <c r="BA8" i="3"/>
  <c r="BA20" i="3" s="1"/>
  <c r="E7" i="2" s="1"/>
  <c r="G26" i="3"/>
  <c r="BA28" i="3"/>
  <c r="BA34" i="3" s="1"/>
  <c r="E9" i="2" s="1"/>
  <c r="G41" i="3"/>
  <c r="G49" i="3"/>
  <c r="BA51" i="3"/>
  <c r="BA67" i="3" s="1"/>
  <c r="E12" i="2" s="1"/>
  <c r="G70" i="3"/>
  <c r="BB90" i="3"/>
  <c r="BB95" i="3" s="1"/>
  <c r="F17" i="2" s="1"/>
  <c r="G18" i="2" l="1"/>
  <c r="C14" i="1" s="1"/>
  <c r="H18" i="2"/>
  <c r="C15" i="1" s="1"/>
  <c r="F18" i="2"/>
  <c r="C17" i="1" s="1"/>
  <c r="E18" i="2"/>
  <c r="G23" i="2" l="1"/>
  <c r="I23" i="2" s="1"/>
  <c r="C16" i="1"/>
  <c r="C18" i="1" s="1"/>
  <c r="C21" i="1" s="1"/>
  <c r="H24" i="2" l="1"/>
  <c r="G22" i="1" s="1"/>
  <c r="G14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<sst xmlns="http://schemas.openxmlformats.org/spreadsheetml/2006/main" count="763" uniqueCount="308">
  <si>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</si>
  <si>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</si>
  <si>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</si>
  <si>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</si>
  <si>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</si>
  <si>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</si>
  <si>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</si>
  <si>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</si>
  <si>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</si>
  <si>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</si>
  <si>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</si>
  <si>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</si>
  <si>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</si>
  <si>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</si>
  <si>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</si>
  <si>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</si>
  <si>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</si>
  <si>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</si>
  <si>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</si>
  <si>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</si>
  <si>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</si>
  <si>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</si>
  <si>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</si>
  <si>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</si>
  <si>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</si>
  <si>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</si>
  <si>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</si>
  <si>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</si>
  <si>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</si>
  <si>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</si>
  <si>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</si>
  <si>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</si>
  <si>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</si>
  <si>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</si>
  <si>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</si>
  <si>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</si>
  <si>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</si>
  <si>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</si>
  <si>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</si>
  <si>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</si>
  <si>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</si>
  <si>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</si>
  <si>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</si>
  <si>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</si>
  <si>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</si>
  <si>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</si>
  <si>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</si>
  <si>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</si>
  <si>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</si>
  <si>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</si>
  <si>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</si>
  <si>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</si>
  <si>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</si>
  <si>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</si>
  <si>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</si>
  <si>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</si>
  <si>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</si>
  <si>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</si>
  <si>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</si>
  <si>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</si>
  <si>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</si>
  <si>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</si>
  <si>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</si>
  <si>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</si>
  <si>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</si>
  <si>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</si>
  <si>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</si>
  <si>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</si>
  <si>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</si>
  <si>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</si>
  <si>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30-1211.R00</t>
  </si>
  <si>
    <t xml:space="preserve">Hloubení rýh š.do 200 cm hor.4 do 100 m3, STROJNĚ </t>
  </si>
  <si>
    <t>m3</t>
  </si>
  <si>
    <t>132 30-1209.R00</t>
  </si>
  <si>
    <t xml:space="preserve">Příplatek za lepivost - hloubení rýh 200cm v hor.4 </t>
  </si>
  <si>
    <t>151 10-1102.R00</t>
  </si>
  <si>
    <t xml:space="preserve">Pažení a rozepření stěn rýh - příložné - hl. do 4m </t>
  </si>
  <si>
    <t>m2</t>
  </si>
  <si>
    <t>151 10-1112.R00</t>
  </si>
  <si>
    <t xml:space="preserve">Odstranění pažení stěn rýh - příložné - hl. do 4 m </t>
  </si>
  <si>
    <t>161 10-1101.R00</t>
  </si>
  <si>
    <t xml:space="preserve">Svislé přemístění výkopku z hor.1-4 do 2,5 m </t>
  </si>
  <si>
    <t>162 20-1102.R00</t>
  </si>
  <si>
    <t xml:space="preserve">Vodorovné přemístění výkopku z hor.1-4 do 50 m </t>
  </si>
  <si>
    <t>162 70-1105.R00</t>
  </si>
  <si>
    <t xml:space="preserve">Vodorovné přemístění výkopku z hor.1-4 do 10000 m </t>
  </si>
  <si>
    <t>167 10-1101.R00</t>
  </si>
  <si>
    <t xml:space="preserve">Nakládání výkopku z hor.1-4 </t>
  </si>
  <si>
    <t>171 20-1101.R00</t>
  </si>
  <si>
    <t xml:space="preserve">Uložení sypaniny na skládku </t>
  </si>
  <si>
    <t>174 10-1101.R00</t>
  </si>
  <si>
    <t xml:space="preserve">Zásyp jam, rýh, šachet se zhutněním </t>
  </si>
  <si>
    <t>199 00-0002.R00</t>
  </si>
  <si>
    <t xml:space="preserve">Poplatek za skládku horniny 1- 4 </t>
  </si>
  <si>
    <t>180 40-1299.R00</t>
  </si>
  <si>
    <t xml:space="preserve">Úprava povrchu vč. osetí trávou </t>
  </si>
  <si>
    <t>2</t>
  </si>
  <si>
    <t>Základy,zvláštní zakládání</t>
  </si>
  <si>
    <t>274 32-1321.R00</t>
  </si>
  <si>
    <t xml:space="preserve">Železobeton základových pasů C 20/25 (B 25) </t>
  </si>
  <si>
    <t>274 35-1215.R00</t>
  </si>
  <si>
    <t xml:space="preserve">Bednění stěn základových pasů - zřízení </t>
  </si>
  <si>
    <t>274 35-1216.R00</t>
  </si>
  <si>
    <t xml:space="preserve">Bednění stěn základových pasů - odstranění </t>
  </si>
  <si>
    <t>274 36-1821.R00</t>
  </si>
  <si>
    <t xml:space="preserve">Výztuž základových pasů z betonářské oceli 10 505 </t>
  </si>
  <si>
    <t>t</t>
  </si>
  <si>
    <t>3</t>
  </si>
  <si>
    <t>Svislé a kompletní konstrukce</t>
  </si>
  <si>
    <t>311 11-2330.RT3</t>
  </si>
  <si>
    <t>Stěna z tvárnic ztraceného bednění Best, tl. 30 cm zalití tvárnic betonem C 20/25</t>
  </si>
  <si>
    <t>311 11-2350.RT3</t>
  </si>
  <si>
    <t>Stěna z tvárnic ztraceného bednění Best, tl. 50 cm zalití tvárnic betonem C 20/25</t>
  </si>
  <si>
    <t>311 36-1821.R00</t>
  </si>
  <si>
    <t xml:space="preserve">Výztuž nadzákladových zdí z betonářské ocelí 10505 </t>
  </si>
  <si>
    <t>311 21-1126.R00</t>
  </si>
  <si>
    <t xml:space="preserve">Zdivo nadzákladové z lomového kamene na MC 15 </t>
  </si>
  <si>
    <t>311 21-1128.R00</t>
  </si>
  <si>
    <t xml:space="preserve">Příplatek za jednostranné lícování zdiva </t>
  </si>
  <si>
    <t>311 32-9001</t>
  </si>
  <si>
    <t xml:space="preserve">Stabilizice kamene trny-6ks/m2 </t>
  </si>
  <si>
    <t>5</t>
  </si>
  <si>
    <t>Komunikace</t>
  </si>
  <si>
    <t>596 21-5021.R00</t>
  </si>
  <si>
    <t xml:space="preserve">Kladení zámkové dlažby tl. 6 cm do drtě tl. 4 cm </t>
  </si>
  <si>
    <t>596 21-5025.R00</t>
  </si>
  <si>
    <t xml:space="preserve">Příplatek za kladení dlažby tl. 6cm, drť, do100 m2 </t>
  </si>
  <si>
    <t>564 66-1111.R00</t>
  </si>
  <si>
    <t xml:space="preserve">Podklad z kameniva drceného 63-125 mm, tl. 20 cm </t>
  </si>
  <si>
    <t>564 73-1111.R00</t>
  </si>
  <si>
    <t xml:space="preserve">Podklad z kameniva drceného vel.32-63 mm,tl. 10 cm </t>
  </si>
  <si>
    <t>592-45991</t>
  </si>
  <si>
    <t xml:space="preserve">Dlažba zámková -dodávka </t>
  </si>
  <si>
    <t>95</t>
  </si>
  <si>
    <t>Dokončovací kce na pozem.stav.</t>
  </si>
  <si>
    <t>953 90-9001</t>
  </si>
  <si>
    <t>Patní plech Pz 170x170x5 vč. kotvení na chem.maltu + 4xM8</t>
  </si>
  <si>
    <t>kpl</t>
  </si>
  <si>
    <t>952 90-2119</t>
  </si>
  <si>
    <t xml:space="preserve">Úklid staveniště a chodníku </t>
  </si>
  <si>
    <t>952 93-9001</t>
  </si>
  <si>
    <t xml:space="preserve">Zavěšení původních vývěsních ploch </t>
  </si>
  <si>
    <t>952 93-9002</t>
  </si>
  <si>
    <t xml:space="preserve">Zpětná instalace pomníčku </t>
  </si>
  <si>
    <t>953 90-9015</t>
  </si>
  <si>
    <t xml:space="preserve">Chráničky PVC vč. montáže </t>
  </si>
  <si>
    <t>m</t>
  </si>
  <si>
    <t>953 90-9003</t>
  </si>
  <si>
    <t xml:space="preserve">Dopravní značka vč. sloupku a podstavce </t>
  </si>
  <si>
    <t>96</t>
  </si>
  <si>
    <t>Bourání konstrukcí</t>
  </si>
  <si>
    <t>961 02-1311.R00</t>
  </si>
  <si>
    <t xml:space="preserve">Bourání základů ze zdiva kamenného </t>
  </si>
  <si>
    <t>962 02-2491.R00</t>
  </si>
  <si>
    <t xml:space="preserve">Bourání zdiva nadzákladového kamenného na MC </t>
  </si>
  <si>
    <t>962 03-2314.R00</t>
  </si>
  <si>
    <t xml:space="preserve">Bourání pilířů cihelných </t>
  </si>
  <si>
    <t>963 01-2510.R00</t>
  </si>
  <si>
    <t xml:space="preserve">Bourání krycí desky žlb. tl.15 cm </t>
  </si>
  <si>
    <t>767 92-0820.R00</t>
  </si>
  <si>
    <t xml:space="preserve">Demontáž vrat k oplocení plochy do 6 m2 </t>
  </si>
  <si>
    <t>kus</t>
  </si>
  <si>
    <t>767 92-0840.R00</t>
  </si>
  <si>
    <t xml:space="preserve">Demontáž vrat k oplocení plochy do 10 m2 </t>
  </si>
  <si>
    <t>767 91-4830.R00</t>
  </si>
  <si>
    <t xml:space="preserve">Demontáž oplocení rámového H do 2 m </t>
  </si>
  <si>
    <t>990 01</t>
  </si>
  <si>
    <t xml:space="preserve">Demontáž a uskladnění vývěsních ploch </t>
  </si>
  <si>
    <t>990 02</t>
  </si>
  <si>
    <t xml:space="preserve">Demontáž a uskladnění pomníčku </t>
  </si>
  <si>
    <t>113 10-6231.R00</t>
  </si>
  <si>
    <t xml:space="preserve">Rozebrání dlažeb ze zámkové dlažby v kamenivu </t>
  </si>
  <si>
    <t>113 10-7113.R00</t>
  </si>
  <si>
    <t xml:space="preserve">Odstranění podkladu pl. 200 m2,kam.těžené tl.30 cm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</si>
  <si>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</si>
  <si>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</si>
  <si>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</si>
  <si>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</si>
  <si>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</si>
  <si>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</si>
  <si>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</si>
  <si>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</si>
  <si>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99-0101.R00</t>
  </si>
  <si>
    <t xml:space="preserve">Poplatek za skládku suti </t>
  </si>
  <si>
    <t>99</t>
  </si>
  <si>
    <t>Staveništní přesun hmot</t>
  </si>
  <si>
    <t>998 15-1111.R00</t>
  </si>
  <si>
    <t xml:space="preserve">Přesun hmot, oplocení a zvláštní obj. zděné do 10m </t>
  </si>
  <si>
    <t>711</t>
  </si>
  <si>
    <t>Izolace proti vodě</t>
  </si>
  <si>
    <t>711 11-2001.RZ1</t>
  </si>
  <si>
    <t>Izolace proti vlhkosti svis. nátěr ALP, za studena 1x nátěr - včetně dodávky asfaltového laku</t>
  </si>
  <si>
    <t>711 12-2131.RZ1</t>
  </si>
  <si>
    <t>Izolace proti vlhkosti svis.nátěr asfalt. za horka 1x nátěr - včetně dodávky AO SI 85</t>
  </si>
  <si>
    <t>711 48-2001.R00</t>
  </si>
  <si>
    <t xml:space="preserve">Izolační systém Tefond, jednoduchý spoj, svisle </t>
  </si>
  <si>
    <t>283-23113</t>
  </si>
  <si>
    <t xml:space="preserve">Fólie nopová DEKDREN T20 tl. 1,0 mm š. 2000 mm </t>
  </si>
  <si>
    <t>998 71-1201.R00</t>
  </si>
  <si>
    <t xml:space="preserve">Přesun hmot pro izolace proti vodě, výšky do 6 m </t>
  </si>
  <si>
    <t>764</t>
  </si>
  <si>
    <t>Konstrukce klempířské</t>
  </si>
  <si>
    <t>764 43-0259</t>
  </si>
  <si>
    <t>Oplechování zdí ze Zn plechu, rš 600 mm nalepení Enkolitem</t>
  </si>
  <si>
    <t>998 76-4201.R00</t>
  </si>
  <si>
    <t xml:space="preserve">Přesun hmot pro klempířské konstr., výšky do 6 m </t>
  </si>
  <si>
    <t>767</t>
  </si>
  <si>
    <t>Konstrukce zámečnické</t>
  </si>
  <si>
    <t>767 91-9001</t>
  </si>
  <si>
    <t xml:space="preserve">Plotový panel Pz vel. 1300x1500mm vč. upevnění </t>
  </si>
  <si>
    <t>767 91-9002</t>
  </si>
  <si>
    <t>Sloupek plotový Jakl 50x50mm výšky 1600mm Pz vč upevnění</t>
  </si>
  <si>
    <t>767 91-9003</t>
  </si>
  <si>
    <t>Vrata vjezdová dvoukřídlá Pz vel.4793x2100mm vč.kování, zámku a osazení</t>
  </si>
  <si>
    <t>767 91-9004</t>
  </si>
  <si>
    <t>Vrata uliční dvoukřídlá Pz vel.2100x2860mm vč.kování, zámku a osazení</t>
  </si>
  <si>
    <t>998 76-7201.R00</t>
  </si>
  <si>
    <t xml:space="preserve">Přesun hmot pro zámečnické konstr., výšky do 6 m </t>
  </si>
  <si>
    <t>783</t>
  </si>
  <si>
    <t>Nátěry</t>
  </si>
  <si>
    <t>783 20-1821.R00</t>
  </si>
  <si>
    <t xml:space="preserve">Odstranění nátěrů z kovových konstrukcí opálením </t>
  </si>
  <si>
    <t>783 90-3811.R00</t>
  </si>
  <si>
    <t xml:space="preserve">Odmaštění chemickými rozpouštědly </t>
  </si>
  <si>
    <t>783 90-4811.R00</t>
  </si>
  <si>
    <t xml:space="preserve">Odrezivění kovových konstrukcí </t>
  </si>
  <si>
    <t>783 22-5400.R00</t>
  </si>
  <si>
    <t xml:space="preserve">Nátěr syntetický kov. konstr. 2x + 1x email + tmel </t>
  </si>
  <si>
    <t>783 22-6100.R00</t>
  </si>
  <si>
    <t xml:space="preserve">Nátěr syntetický kovových konstrukcí základní </t>
  </si>
  <si>
    <t>Zařízení staveniště</t>
  </si>
  <si>
    <t>0,00</t>
  </si>
  <si>
    <t>Boukalová Jarmila</t>
  </si>
  <si>
    <t>Oprava opěrné zídky a oplocení</t>
  </si>
  <si>
    <t>Areál SOUp Jílové-čelní strana</t>
  </si>
  <si>
    <t>Boukalová</t>
  </si>
  <si>
    <t>listopad 2018</t>
  </si>
  <si>
    <t>0,845*2,3*2</t>
  </si>
  <si>
    <t>;stávající Ič.240 u vjezdu-uliční pohled</t>
  </si>
  <si>
    <t>25+25</t>
  </si>
  <si>
    <t>2,0+23+24</t>
  </si>
  <si>
    <t>35,35+35,5</t>
  </si>
  <si>
    <t>89,8455*1,1</t>
  </si>
  <si>
    <t>35,5*(1,36+1,75)/2</t>
  </si>
  <si>
    <t>35,35*(0,6+1,36)/2</t>
  </si>
  <si>
    <t>35,266+0,15+0,206</t>
  </si>
  <si>
    <t>0,182+116,479+166,168</t>
  </si>
  <si>
    <t>268,008*12</t>
  </si>
  <si>
    <t>268,008*9</t>
  </si>
  <si>
    <t>72,955*0,6</t>
  </si>
  <si>
    <t>2,7+4,63*7+4,615*7</t>
  </si>
  <si>
    <t>4,793*2,10</t>
  </si>
  <si>
    <t>1,84*3,0</t>
  </si>
  <si>
    <t>0,9*0,75*0,15*3</t>
  </si>
  <si>
    <t>0,85*0,62*0,15</t>
  </si>
  <si>
    <t>0,44*0,44*15</t>
  </si>
  <si>
    <t>4,615*0,64*0,15*7</t>
  </si>
  <si>
    <t>4,63*0,64*0,15*7</t>
  </si>
  <si>
    <t>0,3*0,3*1,53*(6+6)</t>
  </si>
  <si>
    <t>0,75*0,6*(3,38+3,63*2)</t>
  </si>
  <si>
    <t>0,70*0,47*(1,53+0,15)</t>
  </si>
  <si>
    <t>3,10*0,54*(0,32+1,65)/2</t>
  </si>
  <si>
    <t>(35,35+35,5)*0,50*(0,566+1,75)/2</t>
  </si>
  <si>
    <t>(3,10+72,955)*0,54*0,9</t>
  </si>
  <si>
    <t>(5,0+72,95)*1,0</t>
  </si>
  <si>
    <t>43,773*1,01</t>
  </si>
  <si>
    <t>35,5*0,2*(1,36+1,75)/2</t>
  </si>
  <si>
    <t>35,35*0,2*(0,6+1,36)/2</t>
  </si>
  <si>
    <t>(2,105+3,10)*0,617*7*0,001</t>
  </si>
  <si>
    <t>;poz 04</t>
  </si>
  <si>
    <t>;dle výkr D1.1-05</t>
  </si>
  <si>
    <t>35,5*0,617*8*0,001</t>
  </si>
  <si>
    <t>35,35*0,617*(2+8)/2*0,001</t>
  </si>
  <si>
    <t>1,75/2*0,888*8*(35,35+35,5)*0,001</t>
  </si>
  <si>
    <t>;poz 02</t>
  </si>
  <si>
    <t>;dle výkr D1.1-04</t>
  </si>
  <si>
    <t>(35,35+35,5)*0,5</t>
  </si>
  <si>
    <t>(2,105+3,10)*1,75</t>
  </si>
  <si>
    <t>;dle výkr D 1.1-05</t>
  </si>
  <si>
    <t>(2,105+3,10)*0,617*3*0,001</t>
  </si>
  <si>
    <t>2,35*0,888*4*(2,105+3,10)*0,001</t>
  </si>
  <si>
    <t>;poz 05</t>
  </si>
  <si>
    <t>(35,35+35,5)*0,617*12*0,001</t>
  </si>
  <si>
    <t>2,44*0,888*8*(35,35+35,5)*0,001</t>
  </si>
  <si>
    <t>;poz 03</t>
  </si>
  <si>
    <t>3,48*0,888*8*(35,35+35,5)*0,001</t>
  </si>
  <si>
    <t>;poz 01</t>
  </si>
  <si>
    <t>;dle výkr D 1.1.-04</t>
  </si>
  <si>
    <t>(3,10+1,105)*0,4*2</t>
  </si>
  <si>
    <t>(35,35+35,5)*0,4*2</t>
  </si>
  <si>
    <t>(3,10+2,105)*0,6*0,4</t>
  </si>
  <si>
    <t>(35,35+35,5)*1,5*0,4</t>
  </si>
  <si>
    <t>;dle výkr D 1.1-04</t>
  </si>
  <si>
    <t>(35,35+35,5)*0,6</t>
  </si>
  <si>
    <t>-(35,35+35,5)*1,0*0,4</t>
  </si>
  <si>
    <t>-(3,10+2,105)*0,3*0,4</t>
  </si>
  <si>
    <t>;odečteme konstr. základu</t>
  </si>
  <si>
    <t>;kubatura výkopu</t>
  </si>
  <si>
    <t>;odečteme zeminu pro zásyp</t>
  </si>
  <si>
    <t>;výkop</t>
  </si>
  <si>
    <t>;odvoz zeminy na skládku</t>
  </si>
  <si>
    <t>;zpět pro zásyp</t>
  </si>
  <si>
    <t>;výkop na meziskládku</t>
  </si>
  <si>
    <t>(35,66+35,5)* 2,65</t>
  </si>
  <si>
    <t>(3,10+2,105)*2,2*2</t>
  </si>
  <si>
    <t>(35,5+35,35)*1,0*(2,15+2,5)/2</t>
  </si>
  <si>
    <t>(3,10+2,105)*0,6*(2,65+3,0)/2</t>
  </si>
  <si>
    <t>areál SOUp Jílové- čelní strana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</si>
</sst>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indexed="9"/>
      <name val="Arial CE"/>
    </font>
    <font>
      <sz val="8"/>
      <color indexed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20" fillId="0" borderId="0" xfId="1" applyFont="1"/>
    <xf numFmtId="0" fontId="21" fillId="0" borderId="53" xfId="0" applyFont="1" applyFill="1" applyBorder="1" applyAlignment="1">
      <alignment horizontal="right"/>
    </xf>
    <xf numFmtId="0" fontId="21" fillId="0" borderId="53" xfId="1" applyFont="1" applyFill="1" applyBorder="1" applyAlignment="1">
      <alignment horizontal="left" wrapText="1"/>
    </xf>
    <xf numFmtId="4" fontId="21" fillId="0" borderId="53" xfId="1" applyNumberFormat="1" applyFont="1" applyFill="1" applyBorder="1" applyAlignment="1">
      <alignment horizontal="right" wrapText="1"/>
    </xf>
    <xf numFmtId="0" fontId="0" fillId="0" borderId="0" xfId="0" applyFill="1" applyAlignment="1">
      <alignment horizontal="left" wrapText="1"/>
    </xf>
    <xf numFmtId="0" fontId="21" fillId="0" borderId="13" xfId="1" applyFont="1" applyFill="1" applyBorder="1" applyAlignment="1">
      <alignment horizontal="left" wrapText="1"/>
    </xf>
    <xf numFmtId="49" fontId="10" fillId="0" borderId="53" xfId="1" applyNumberFormat="1" applyFont="1" applyFill="1" applyBorder="1" applyAlignment="1">
      <alignment horizontal="left"/>
    </xf>
    <xf numFmtId="0" fontId="10" fillId="0" borderId="53" xfId="1" applyFont="1" applyFill="1" applyBorder="1" applyAlignment="1">
      <alignment horizontal="center"/>
    </xf>
    <xf numFmtId="3" fontId="20" fillId="0" borderId="0" xfId="1" applyNumberFormat="1" applyFont="1"/>
    <xf numFmtId="3" fontId="21" fillId="0" borderId="1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Oplocení SOU Jílové</v>
          </cell>
        </row>
        <row r="7">
          <cell r="G7">
            <v>0</v>
          </cell>
        </row>
      </sheetData>
      <sheetData sheetId="1"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24">
          <cell r="H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9" workbookViewId="0">
      <selection activeCell="F33" sqref="F33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233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234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8" t="s">
        <v>232</v>
      </c>
      <c r="F11" s="179"/>
      <c r="G11" s="18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 t="str">
        <f>Rekapitulace!A23</f>
        <v>Zařízení staveniště</v>
      </c>
      <c r="E14" s="44"/>
      <c r="F14" s="45"/>
      <c r="G14" s="42">
        <f>Rekapitulace!I23</f>
        <v>0</v>
      </c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 t="s">
        <v>235</v>
      </c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174" t="s">
        <v>236</v>
      </c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5">
      <c r="A30" s="13" t="s">
        <v>39</v>
      </c>
      <c r="B30" s="15"/>
      <c r="C30" s="57">
        <v>15</v>
      </c>
      <c r="D30" s="15" t="s">
        <v>40</v>
      </c>
      <c r="E30" s="16"/>
      <c r="F30" s="58">
        <v>0</v>
      </c>
      <c r="G30" s="17"/>
    </row>
    <row r="31" spans="1:7" x14ac:dyDescent="0.25">
      <c r="A31" s="13" t="s">
        <v>41</v>
      </c>
      <c r="B31" s="15"/>
      <c r="C31" s="57">
        <v>15</v>
      </c>
      <c r="D31" s="15" t="s">
        <v>40</v>
      </c>
      <c r="E31" s="16"/>
      <c r="F31" s="59">
        <f>ROUND(PRODUCT(F30,C31/100),0)</f>
        <v>0</v>
      </c>
      <c r="G31" s="27"/>
    </row>
    <row r="32" spans="1:7" x14ac:dyDescent="0.25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5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ROUND(PRODUCT(F32,C33/100),0)</f>
        <v>0</v>
      </c>
      <c r="G33" s="27"/>
    </row>
    <row r="34" spans="1:8" s="65" customFormat="1" ht="19.5" customHeight="1" thickBot="1" x14ac:dyDescent="0.35">
      <c r="A34" s="60" t="s">
        <v>42</v>
      </c>
      <c r="B34" s="61"/>
      <c r="C34" s="61"/>
      <c r="D34" s="61"/>
      <c r="E34" s="62"/>
      <c r="F34" s="63">
        <f>ROUND(SUM(F29:F33),0)</f>
        <v>0</v>
      </c>
      <c r="G34" s="64"/>
    </row>
    <row r="36" spans="1:8" x14ac:dyDescent="0.25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5">
      <c r="A37" s="66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5">
      <c r="A38" s="67"/>
      <c r="B38" s="181"/>
      <c r="C38" s="181"/>
      <c r="D38" s="181"/>
      <c r="E38" s="181"/>
      <c r="F38" s="181"/>
      <c r="G38" s="181"/>
      <c r="H38" t="s">
        <v>4</v>
      </c>
    </row>
    <row r="39" spans="1:8" x14ac:dyDescent="0.25">
      <c r="A39" s="67"/>
      <c r="B39" s="181"/>
      <c r="C39" s="181"/>
      <c r="D39" s="181"/>
      <c r="E39" s="181"/>
      <c r="F39" s="181"/>
      <c r="G39" s="181"/>
      <c r="H39" t="s">
        <v>4</v>
      </c>
    </row>
    <row r="40" spans="1:8" x14ac:dyDescent="0.25">
      <c r="A40" s="67"/>
      <c r="B40" s="181"/>
      <c r="C40" s="181"/>
      <c r="D40" s="181"/>
      <c r="E40" s="181"/>
      <c r="F40" s="181"/>
      <c r="G40" s="181"/>
      <c r="H40" t="s">
        <v>4</v>
      </c>
    </row>
    <row r="41" spans="1:8" x14ac:dyDescent="0.25">
      <c r="A41" s="67"/>
      <c r="B41" s="181"/>
      <c r="C41" s="181"/>
      <c r="D41" s="181"/>
      <c r="E41" s="181"/>
      <c r="F41" s="181"/>
      <c r="G41" s="181"/>
      <c r="H41" t="s">
        <v>4</v>
      </c>
    </row>
    <row r="42" spans="1:8" x14ac:dyDescent="0.25">
      <c r="A42" s="67"/>
      <c r="B42" s="181"/>
      <c r="C42" s="181"/>
      <c r="D42" s="181"/>
      <c r="E42" s="181"/>
      <c r="F42" s="181"/>
      <c r="G42" s="181"/>
      <c r="H42" t="s">
        <v>4</v>
      </c>
    </row>
    <row r="43" spans="1:8" x14ac:dyDescent="0.25">
      <c r="A43" s="67"/>
      <c r="B43" s="181"/>
      <c r="C43" s="181"/>
      <c r="D43" s="181"/>
      <c r="E43" s="181"/>
      <c r="F43" s="181"/>
      <c r="G43" s="181"/>
      <c r="H43" t="s">
        <v>4</v>
      </c>
    </row>
    <row r="44" spans="1:8" x14ac:dyDescent="0.25">
      <c r="A44" s="67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5">
      <c r="A45" s="67"/>
      <c r="B45" s="181"/>
      <c r="C45" s="181"/>
      <c r="D45" s="181"/>
      <c r="E45" s="181"/>
      <c r="F45" s="181"/>
      <c r="G45" s="181"/>
      <c r="H45" t="s">
        <v>4</v>
      </c>
    </row>
    <row r="46" spans="1:8" x14ac:dyDescent="0.25">
      <c r="B46" s="175"/>
      <c r="C46" s="175"/>
      <c r="D46" s="175"/>
      <c r="E46" s="175"/>
      <c r="F46" s="175"/>
      <c r="G46" s="175"/>
    </row>
    <row r="47" spans="1:8" x14ac:dyDescent="0.25">
      <c r="B47" s="175"/>
      <c r="C47" s="175"/>
      <c r="D47" s="175"/>
      <c r="E47" s="175"/>
      <c r="F47" s="175"/>
      <c r="G47" s="175"/>
    </row>
    <row r="48" spans="1:8" x14ac:dyDescent="0.25">
      <c r="B48" s="175"/>
      <c r="C48" s="175"/>
      <c r="D48" s="175"/>
      <c r="E48" s="175"/>
      <c r="F48" s="175"/>
      <c r="G48" s="175"/>
    </row>
    <row r="49" spans="2:7" x14ac:dyDescent="0.25">
      <c r="B49" s="175"/>
      <c r="C49" s="175"/>
      <c r="D49" s="175"/>
      <c r="E49" s="175"/>
      <c r="F49" s="175"/>
      <c r="G49" s="175"/>
    </row>
    <row r="50" spans="2:7" x14ac:dyDescent="0.25">
      <c r="B50" s="175"/>
      <c r="C50" s="175"/>
      <c r="D50" s="175"/>
      <c r="E50" s="175"/>
      <c r="F50" s="175"/>
      <c r="G50" s="175"/>
    </row>
    <row r="51" spans="2:7" x14ac:dyDescent="0.25">
      <c r="B51" s="175"/>
      <c r="C51" s="175"/>
      <c r="D51" s="175"/>
      <c r="E51" s="175"/>
      <c r="F51" s="175"/>
      <c r="G51" s="175"/>
    </row>
    <row r="52" spans="2:7" x14ac:dyDescent="0.25">
      <c r="B52" s="175"/>
      <c r="C52" s="175"/>
      <c r="D52" s="175"/>
      <c r="E52" s="175"/>
      <c r="F52" s="175"/>
      <c r="G52" s="175"/>
    </row>
    <row r="53" spans="2:7" x14ac:dyDescent="0.25">
      <c r="B53" s="175"/>
      <c r="C53" s="175"/>
      <c r="D53" s="175"/>
      <c r="E53" s="175"/>
      <c r="F53" s="175"/>
      <c r="G53" s="175"/>
    </row>
    <row r="54" spans="2:7" x14ac:dyDescent="0.25">
      <c r="B54" s="175"/>
      <c r="C54" s="175"/>
      <c r="D54" s="175"/>
      <c r="E54" s="175"/>
      <c r="F54" s="175"/>
      <c r="G54" s="175"/>
    </row>
    <row r="55" spans="2:7" x14ac:dyDescent="0.25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F24" sqref="F24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82" t="s">
        <v>5</v>
      </c>
      <c r="B1" s="183"/>
      <c r="C1" s="68" t="str">
        <f>CONCATENATE(cislostavby," ",nazevstavby)</f>
        <v xml:space="preserve"> Areál SOUp Jílové-čelní strana</v>
      </c>
      <c r="D1" s="69"/>
      <c r="E1" s="70"/>
      <c r="F1" s="69"/>
      <c r="G1" s="71"/>
      <c r="H1" s="72"/>
      <c r="I1" s="73"/>
    </row>
    <row r="2" spans="1:9" ht="13.8" thickBot="1" x14ac:dyDescent="0.3">
      <c r="A2" s="184" t="s">
        <v>1</v>
      </c>
      <c r="B2" s="185"/>
      <c r="C2" s="74" t="str">
        <f>CONCATENATE(cisloobjektu," ",nazevobjektu)</f>
        <v xml:space="preserve"> Oprava opěrné zídky a oplocení</v>
      </c>
      <c r="D2" s="75"/>
      <c r="E2" s="76"/>
      <c r="F2" s="75"/>
      <c r="G2" s="186"/>
      <c r="H2" s="186"/>
      <c r="I2" s="187"/>
    </row>
    <row r="3" spans="1:9" ht="13.8" thickTop="1" x14ac:dyDescent="0.25">
      <c r="F3" s="11"/>
    </row>
    <row r="4" spans="1:9" ht="19.5" customHeight="1" x14ac:dyDescent="0.3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8" thickBot="1" x14ac:dyDescent="0.3"/>
    <row r="6" spans="1:9" s="11" customFormat="1" ht="13.8" thickBot="1" x14ac:dyDescent="0.3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5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Položky!BA20</f>
        <v>0</v>
      </c>
      <c r="F7" s="172">
        <f>Položky!BB20</f>
        <v>0</v>
      </c>
      <c r="G7" s="172">
        <f>Položky!BC20</f>
        <v>0</v>
      </c>
      <c r="H7" s="172">
        <f>Položky!BD20</f>
        <v>0</v>
      </c>
      <c r="I7" s="173">
        <f>Položky!BE20</f>
        <v>0</v>
      </c>
    </row>
    <row r="8" spans="1:9" s="11" customFormat="1" x14ac:dyDescent="0.25">
      <c r="A8" s="170" t="str">
        <f>Položky!B21</f>
        <v>2</v>
      </c>
      <c r="B8" s="85" t="str">
        <f>Položky!C21</f>
        <v>Základy,zvláštní zakládání</v>
      </c>
      <c r="C8" s="86"/>
      <c r="D8" s="87"/>
      <c r="E8" s="171">
        <f>Položky!BA26</f>
        <v>0</v>
      </c>
      <c r="F8" s="172">
        <f>Položky!BB26</f>
        <v>0</v>
      </c>
      <c r="G8" s="172">
        <f>Položky!BC26</f>
        <v>0</v>
      </c>
      <c r="H8" s="172">
        <f>Položky!BD26</f>
        <v>0</v>
      </c>
      <c r="I8" s="173">
        <f>Položky!BE26</f>
        <v>0</v>
      </c>
    </row>
    <row r="9" spans="1:9" s="11" customFormat="1" x14ac:dyDescent="0.25">
      <c r="A9" s="170" t="str">
        <f>Položky!B27</f>
        <v>3</v>
      </c>
      <c r="B9" s="85" t="str">
        <f>Položky!C27</f>
        <v>Svislé a kompletní konstrukce</v>
      </c>
      <c r="C9" s="86"/>
      <c r="D9" s="87"/>
      <c r="E9" s="171">
        <f>Položky!BA34</f>
        <v>0</v>
      </c>
      <c r="F9" s="172">
        <f>Položky!BB34</f>
        <v>0</v>
      </c>
      <c r="G9" s="172">
        <f>Položky!BC34</f>
        <v>0</v>
      </c>
      <c r="H9" s="172">
        <f>Položky!BD34</f>
        <v>0</v>
      </c>
      <c r="I9" s="173">
        <f>Položky!BE34</f>
        <v>0</v>
      </c>
    </row>
    <row r="10" spans="1:9" s="11" customFormat="1" x14ac:dyDescent="0.25">
      <c r="A10" s="170" t="str">
        <f>Položky!B35</f>
        <v>5</v>
      </c>
      <c r="B10" s="85" t="str">
        <f>Položky!C35</f>
        <v>Komunikace</v>
      </c>
      <c r="C10" s="86"/>
      <c r="D10" s="87"/>
      <c r="E10" s="171">
        <f>Položky!BA41</f>
        <v>0</v>
      </c>
      <c r="F10" s="172">
        <f>Položky!BB41</f>
        <v>0</v>
      </c>
      <c r="G10" s="172">
        <f>Položky!BC41</f>
        <v>0</v>
      </c>
      <c r="H10" s="172">
        <f>Položky!BD41</f>
        <v>0</v>
      </c>
      <c r="I10" s="173">
        <f>Položky!BE41</f>
        <v>0</v>
      </c>
    </row>
    <row r="11" spans="1:9" s="11" customFormat="1" x14ac:dyDescent="0.25">
      <c r="A11" s="170" t="str">
        <f>Položky!B42</f>
        <v>95</v>
      </c>
      <c r="B11" s="85" t="str">
        <f>Položky!C42</f>
        <v>Dokončovací kce na pozem.stav.</v>
      </c>
      <c r="C11" s="86"/>
      <c r="D11" s="87"/>
      <c r="E11" s="171">
        <f>Položky!BA49</f>
        <v>0</v>
      </c>
      <c r="F11" s="172">
        <f>Položky!BB49</f>
        <v>0</v>
      </c>
      <c r="G11" s="172">
        <f>Položky!BC49</f>
        <v>0</v>
      </c>
      <c r="H11" s="172">
        <f>Položky!BD49</f>
        <v>0</v>
      </c>
      <c r="I11" s="173">
        <f>Položky!BE49</f>
        <v>0</v>
      </c>
    </row>
    <row r="12" spans="1:9" s="11" customFormat="1" x14ac:dyDescent="0.25">
      <c r="A12" s="170" t="str">
        <f>Položky!B50</f>
        <v>96</v>
      </c>
      <c r="B12" s="85" t="str">
        <f>Položky!C50</f>
        <v>Bourání konstrukcí</v>
      </c>
      <c r="C12" s="86"/>
      <c r="D12" s="87"/>
      <c r="E12" s="171">
        <f>Položky!BA67</f>
        <v>0</v>
      </c>
      <c r="F12" s="172">
        <f>Položky!BB67</f>
        <v>0</v>
      </c>
      <c r="G12" s="172">
        <f>Položky!BC67</f>
        <v>0</v>
      </c>
      <c r="H12" s="172">
        <f>Položky!BD67</f>
        <v>0</v>
      </c>
      <c r="I12" s="173">
        <f>Položky!BE67</f>
        <v>0</v>
      </c>
    </row>
    <row r="13" spans="1:9" s="11" customFormat="1" x14ac:dyDescent="0.25">
      <c r="A13" s="170" t="str">
        <f>Položky!B68</f>
        <v>99</v>
      </c>
      <c r="B13" s="85" t="str">
        <f>Položky!C68</f>
        <v>Staveništní přesun hmot</v>
      </c>
      <c r="C13" s="86"/>
      <c r="D13" s="87"/>
      <c r="E13" s="171">
        <f>Položky!BA70</f>
        <v>0</v>
      </c>
      <c r="F13" s="172">
        <f>Položky!BB70</f>
        <v>0</v>
      </c>
      <c r="G13" s="172">
        <f>Položky!BC70</f>
        <v>0</v>
      </c>
      <c r="H13" s="172">
        <f>Položky!BD70</f>
        <v>0</v>
      </c>
      <c r="I13" s="173">
        <f>Položky!BE70</f>
        <v>0</v>
      </c>
    </row>
    <row r="14" spans="1:9" s="11" customFormat="1" x14ac:dyDescent="0.25">
      <c r="A14" s="170" t="str">
        <f>Položky!B71</f>
        <v>711</v>
      </c>
      <c r="B14" s="85" t="str">
        <f>Položky!C71</f>
        <v>Izolace proti vodě</v>
      </c>
      <c r="C14" s="86"/>
      <c r="D14" s="87"/>
      <c r="E14" s="171">
        <f>Položky!BA77</f>
        <v>0</v>
      </c>
      <c r="F14" s="172">
        <f>Položky!BB77</f>
        <v>0</v>
      </c>
      <c r="G14" s="172">
        <f>Položky!BC77</f>
        <v>0</v>
      </c>
      <c r="H14" s="172">
        <f>Položky!BD77</f>
        <v>0</v>
      </c>
      <c r="I14" s="173">
        <f>Položky!BE77</f>
        <v>0</v>
      </c>
    </row>
    <row r="15" spans="1:9" s="11" customFormat="1" x14ac:dyDescent="0.25">
      <c r="A15" s="170" t="str">
        <f>Položky!B78</f>
        <v>764</v>
      </c>
      <c r="B15" s="85" t="str">
        <f>Položky!C78</f>
        <v>Konstrukce klempířské</v>
      </c>
      <c r="C15" s="86"/>
      <c r="D15" s="87"/>
      <c r="E15" s="171">
        <f>Položky!BA81</f>
        <v>0</v>
      </c>
      <c r="F15" s="172">
        <f>Položky!BB81</f>
        <v>0</v>
      </c>
      <c r="G15" s="172">
        <f>Položky!BC81</f>
        <v>0</v>
      </c>
      <c r="H15" s="172">
        <f>Položky!BD81</f>
        <v>0</v>
      </c>
      <c r="I15" s="173">
        <f>Položky!BE81</f>
        <v>0</v>
      </c>
    </row>
    <row r="16" spans="1:9" s="11" customFormat="1" x14ac:dyDescent="0.25">
      <c r="A16" s="170" t="str">
        <f>Položky!B82</f>
        <v>767</v>
      </c>
      <c r="B16" s="85" t="str">
        <f>Položky!C82</f>
        <v>Konstrukce zámečnické</v>
      </c>
      <c r="C16" s="86"/>
      <c r="D16" s="87"/>
      <c r="E16" s="171">
        <f>Položky!BA88</f>
        <v>0</v>
      </c>
      <c r="F16" s="172">
        <f>Položky!BB88</f>
        <v>0</v>
      </c>
      <c r="G16" s="172">
        <f>Položky!BC88</f>
        <v>0</v>
      </c>
      <c r="H16" s="172">
        <f>Položky!BD88</f>
        <v>0</v>
      </c>
      <c r="I16" s="173">
        <f>Položky!BE88</f>
        <v>0</v>
      </c>
    </row>
    <row r="17" spans="1:57" s="11" customFormat="1" ht="13.8" thickBot="1" x14ac:dyDescent="0.3">
      <c r="A17" s="170" t="str">
        <f>Položky!B89</f>
        <v>783</v>
      </c>
      <c r="B17" s="85" t="str">
        <f>Položky!C89</f>
        <v>Nátěry</v>
      </c>
      <c r="C17" s="86"/>
      <c r="D17" s="87"/>
      <c r="E17" s="171">
        <f>Položky!BA95</f>
        <v>0</v>
      </c>
      <c r="F17" s="172">
        <f>Položky!BB95</f>
        <v>0</v>
      </c>
      <c r="G17" s="172">
        <f>Položky!BC95</f>
        <v>0</v>
      </c>
      <c r="H17" s="172">
        <f>Položky!BD95</f>
        <v>0</v>
      </c>
      <c r="I17" s="173">
        <f>Položky!BE95</f>
        <v>0</v>
      </c>
    </row>
    <row r="18" spans="1:57" s="93" customFormat="1" ht="13.8" thickBot="1" x14ac:dyDescent="0.3">
      <c r="A18" s="88"/>
      <c r="B18" s="80" t="s">
        <v>50</v>
      </c>
      <c r="C18" s="80"/>
      <c r="D18" s="89"/>
      <c r="E18" s="90">
        <f>SUM(E7:E17)</f>
        <v>0</v>
      </c>
      <c r="F18" s="91">
        <f>SUM(F7:F17)</f>
        <v>0</v>
      </c>
      <c r="G18" s="91">
        <f>SUM(G7:G17)</f>
        <v>0</v>
      </c>
      <c r="H18" s="91">
        <f>SUM(H7:H17)</f>
        <v>0</v>
      </c>
      <c r="I18" s="92">
        <f>SUM(I7:I17)</f>
        <v>0</v>
      </c>
    </row>
    <row r="19" spans="1:57" x14ac:dyDescent="0.25">
      <c r="A19" s="86"/>
      <c r="B19" s="86"/>
      <c r="C19" s="86"/>
      <c r="D19" s="86"/>
      <c r="E19" s="86"/>
      <c r="F19" s="86"/>
      <c r="G19" s="86"/>
      <c r="H19" s="86"/>
      <c r="I19" s="86"/>
    </row>
    <row r="20" spans="1:57" ht="19.5" customHeight="1" x14ac:dyDescent="0.3">
      <c r="A20" s="94" t="s">
        <v>51</v>
      </c>
      <c r="B20" s="94"/>
      <c r="C20" s="94"/>
      <c r="D20" s="94"/>
      <c r="E20" s="94"/>
      <c r="F20" s="94"/>
      <c r="G20" s="95"/>
      <c r="H20" s="94"/>
      <c r="I20" s="94"/>
      <c r="BA20" s="30"/>
      <c r="BB20" s="30"/>
      <c r="BC20" s="30"/>
      <c r="BD20" s="30"/>
      <c r="BE20" s="30"/>
    </row>
    <row r="21" spans="1:57" ht="13.8" thickBot="1" x14ac:dyDescent="0.3">
      <c r="A21" s="96"/>
      <c r="B21" s="96"/>
      <c r="C21" s="96"/>
      <c r="D21" s="96"/>
      <c r="E21" s="96"/>
      <c r="F21" s="96"/>
      <c r="G21" s="96"/>
      <c r="H21" s="96"/>
      <c r="I21" s="96"/>
    </row>
    <row r="22" spans="1:57" x14ac:dyDescent="0.25">
      <c r="A22" s="97" t="s">
        <v>52</v>
      </c>
      <c r="B22" s="98"/>
      <c r="C22" s="98"/>
      <c r="D22" s="99"/>
      <c r="E22" s="100" t="s">
        <v>53</v>
      </c>
      <c r="F22" s="101" t="s">
        <v>54</v>
      </c>
      <c r="G22" s="102" t="s">
        <v>55</v>
      </c>
      <c r="H22" s="103"/>
      <c r="I22" s="104" t="s">
        <v>53</v>
      </c>
    </row>
    <row r="23" spans="1:57" x14ac:dyDescent="0.25">
      <c r="A23" s="105" t="s">
        <v>230</v>
      </c>
      <c r="B23" s="106"/>
      <c r="C23" s="106"/>
      <c r="D23" s="107"/>
      <c r="E23" s="108" t="s">
        <v>231</v>
      </c>
      <c r="F23" s="109">
        <v>2</v>
      </c>
      <c r="G23" s="110">
        <f>CHOOSE(BA23+1,HSV+PSV,HSV+PSV+Mont,HSV+PSV+Dodavka+Mont,HSV,PSV,Mont,Dodavka,Mont+Dodavka,0)</f>
        <v>0</v>
      </c>
      <c r="H23" s="111"/>
      <c r="I23" s="112">
        <f>E23+F23*G23/100</f>
        <v>0</v>
      </c>
      <c r="BA23">
        <v>0</v>
      </c>
    </row>
    <row r="24" spans="1:57" ht="13.8" thickBot="1" x14ac:dyDescent="0.3">
      <c r="A24" s="113"/>
      <c r="B24" s="114" t="s">
        <v>56</v>
      </c>
      <c r="C24" s="115"/>
      <c r="D24" s="116"/>
      <c r="E24" s="117"/>
      <c r="F24" s="118"/>
      <c r="G24" s="118"/>
      <c r="H24" s="188">
        <f>SUM(I23:I23)</f>
        <v>0</v>
      </c>
      <c r="I24" s="189"/>
    </row>
    <row r="25" spans="1:57" x14ac:dyDescent="0.25">
      <c r="A25" s="96"/>
      <c r="B25" s="96"/>
      <c r="C25" s="96"/>
      <c r="D25" s="96"/>
      <c r="E25" s="96"/>
      <c r="F25" s="96"/>
      <c r="G25" s="96"/>
      <c r="H25" s="96"/>
      <c r="I25" s="96"/>
    </row>
    <row r="26" spans="1:57" x14ac:dyDescent="0.25">
      <c r="B26" s="93"/>
      <c r="F26" s="119"/>
      <c r="G26" s="120"/>
      <c r="H26" s="120"/>
      <c r="I26" s="121"/>
    </row>
    <row r="27" spans="1:57" x14ac:dyDescent="0.25">
      <c r="F27" s="119"/>
      <c r="G27" s="120"/>
      <c r="H27" s="120"/>
      <c r="I27" s="121"/>
    </row>
    <row r="28" spans="1:57" x14ac:dyDescent="0.25">
      <c r="F28" s="119"/>
      <c r="G28" s="120"/>
      <c r="H28" s="120"/>
      <c r="I28" s="121"/>
    </row>
    <row r="29" spans="1:57" x14ac:dyDescent="0.25">
      <c r="F29" s="119"/>
      <c r="G29" s="120"/>
      <c r="H29" s="120"/>
      <c r="I29" s="121"/>
    </row>
    <row r="30" spans="1:57" x14ac:dyDescent="0.25">
      <c r="F30" s="119"/>
      <c r="G30" s="120"/>
      <c r="H30" s="120"/>
      <c r="I30" s="121"/>
    </row>
    <row r="31" spans="1:57" x14ac:dyDescent="0.25">
      <c r="F31" s="119"/>
      <c r="G31" s="120"/>
      <c r="H31" s="120"/>
      <c r="I31" s="121"/>
    </row>
    <row r="32" spans="1:57" x14ac:dyDescent="0.25">
      <c r="F32" s="119"/>
      <c r="G32" s="120"/>
      <c r="H32" s="120"/>
      <c r="I32" s="121"/>
    </row>
    <row r="33" spans="6:9" x14ac:dyDescent="0.25">
      <c r="F33" s="119"/>
      <c r="G33" s="120"/>
      <c r="H33" s="120"/>
      <c r="I33" s="121"/>
    </row>
    <row r="34" spans="6:9" x14ac:dyDescent="0.25">
      <c r="F34" s="119"/>
      <c r="G34" s="120"/>
      <c r="H34" s="120"/>
      <c r="I34" s="121"/>
    </row>
    <row r="35" spans="6:9" x14ac:dyDescent="0.25">
      <c r="F35" s="119"/>
      <c r="G35" s="120"/>
      <c r="H35" s="120"/>
      <c r="I35" s="121"/>
    </row>
    <row r="36" spans="6:9" x14ac:dyDescent="0.25">
      <c r="F36" s="119"/>
      <c r="G36" s="120"/>
      <c r="H36" s="120"/>
      <c r="I36" s="121"/>
    </row>
    <row r="37" spans="6:9" x14ac:dyDescent="0.25">
      <c r="F37" s="119"/>
      <c r="G37" s="120"/>
      <c r="H37" s="120"/>
      <c r="I37" s="121"/>
    </row>
    <row r="38" spans="6:9" x14ac:dyDescent="0.25">
      <c r="F38" s="119"/>
      <c r="G38" s="120"/>
      <c r="H38" s="120"/>
      <c r="I38" s="121"/>
    </row>
    <row r="39" spans="6:9" x14ac:dyDescent="0.25">
      <c r="F39" s="119"/>
      <c r="G39" s="120"/>
      <c r="H39" s="120"/>
      <c r="I39" s="121"/>
    </row>
    <row r="40" spans="6:9" x14ac:dyDescent="0.25">
      <c r="F40" s="119"/>
      <c r="G40" s="120"/>
      <c r="H40" s="120"/>
      <c r="I40" s="121"/>
    </row>
    <row r="41" spans="6:9" x14ac:dyDescent="0.25">
      <c r="F41" s="119"/>
      <c r="G41" s="120"/>
      <c r="H41" s="120"/>
      <c r="I41" s="121"/>
    </row>
    <row r="42" spans="6:9" x14ac:dyDescent="0.25">
      <c r="F42" s="119"/>
      <c r="G42" s="120"/>
      <c r="H42" s="120"/>
      <c r="I42" s="121"/>
    </row>
    <row r="43" spans="6:9" x14ac:dyDescent="0.25">
      <c r="F43" s="119"/>
      <c r="G43" s="120"/>
      <c r="H43" s="120"/>
      <c r="I43" s="121"/>
    </row>
    <row r="44" spans="6:9" x14ac:dyDescent="0.25">
      <c r="F44" s="119"/>
      <c r="G44" s="120"/>
      <c r="H44" s="120"/>
      <c r="I44" s="121"/>
    </row>
    <row r="45" spans="6:9" x14ac:dyDescent="0.25">
      <c r="F45" s="119"/>
      <c r="G45" s="120"/>
      <c r="H45" s="120"/>
      <c r="I45" s="121"/>
    </row>
    <row r="46" spans="6:9" x14ac:dyDescent="0.25">
      <c r="F46" s="119"/>
      <c r="G46" s="120"/>
      <c r="H46" s="120"/>
      <c r="I46" s="121"/>
    </row>
    <row r="47" spans="6:9" x14ac:dyDescent="0.25">
      <c r="F47" s="119"/>
      <c r="G47" s="120"/>
      <c r="H47" s="120"/>
      <c r="I47" s="121"/>
    </row>
    <row r="48" spans="6:9" x14ac:dyDescent="0.25">
      <c r="F48" s="119"/>
      <c r="G48" s="120"/>
      <c r="H48" s="120"/>
      <c r="I48" s="121"/>
    </row>
    <row r="49" spans="6:9" x14ac:dyDescent="0.25">
      <c r="F49" s="119"/>
      <c r="G49" s="120"/>
      <c r="H49" s="120"/>
      <c r="I49" s="121"/>
    </row>
    <row r="50" spans="6:9" x14ac:dyDescent="0.25">
      <c r="F50" s="119"/>
      <c r="G50" s="120"/>
      <c r="H50" s="120"/>
      <c r="I50" s="121"/>
    </row>
    <row r="51" spans="6:9" x14ac:dyDescent="0.25">
      <c r="F51" s="119"/>
      <c r="G51" s="120"/>
      <c r="H51" s="120"/>
      <c r="I51" s="121"/>
    </row>
    <row r="52" spans="6:9" x14ac:dyDescent="0.25">
      <c r="F52" s="119"/>
      <c r="G52" s="120"/>
      <c r="H52" s="120"/>
      <c r="I52" s="121"/>
    </row>
    <row r="53" spans="6:9" x14ac:dyDescent="0.25">
      <c r="F53" s="119"/>
      <c r="G53" s="120"/>
      <c r="H53" s="120"/>
      <c r="I53" s="121"/>
    </row>
    <row r="54" spans="6:9" x14ac:dyDescent="0.25">
      <c r="F54" s="119"/>
      <c r="G54" s="120"/>
      <c r="H54" s="120"/>
      <c r="I54" s="121"/>
    </row>
    <row r="55" spans="6:9" x14ac:dyDescent="0.25">
      <c r="F55" s="119"/>
      <c r="G55" s="120"/>
      <c r="H55" s="120"/>
      <c r="I55" s="121"/>
    </row>
    <row r="56" spans="6:9" x14ac:dyDescent="0.25">
      <c r="F56" s="119"/>
      <c r="G56" s="120"/>
      <c r="H56" s="120"/>
      <c r="I56" s="121"/>
    </row>
    <row r="57" spans="6:9" x14ac:dyDescent="0.25">
      <c r="F57" s="119"/>
      <c r="G57" s="120"/>
      <c r="H57" s="120"/>
      <c r="I57" s="121"/>
    </row>
    <row r="58" spans="6:9" x14ac:dyDescent="0.25">
      <c r="F58" s="119"/>
      <c r="G58" s="120"/>
      <c r="H58" s="120"/>
      <c r="I58" s="121"/>
    </row>
    <row r="59" spans="6:9" x14ac:dyDescent="0.25">
      <c r="F59" s="119"/>
      <c r="G59" s="120"/>
      <c r="H59" s="120"/>
      <c r="I59" s="121"/>
    </row>
    <row r="60" spans="6:9" x14ac:dyDescent="0.25">
      <c r="F60" s="119"/>
      <c r="G60" s="120"/>
      <c r="H60" s="120"/>
      <c r="I60" s="121"/>
    </row>
    <row r="61" spans="6:9" x14ac:dyDescent="0.25">
      <c r="F61" s="119"/>
      <c r="G61" s="120"/>
      <c r="H61" s="120"/>
      <c r="I61" s="121"/>
    </row>
    <row r="62" spans="6:9" x14ac:dyDescent="0.25">
      <c r="F62" s="119"/>
      <c r="G62" s="120"/>
      <c r="H62" s="120"/>
      <c r="I62" s="121"/>
    </row>
    <row r="63" spans="6:9" x14ac:dyDescent="0.25">
      <c r="F63" s="119"/>
      <c r="G63" s="120"/>
      <c r="H63" s="120"/>
      <c r="I63" s="121"/>
    </row>
    <row r="64" spans="6:9" x14ac:dyDescent="0.25">
      <c r="F64" s="119"/>
      <c r="G64" s="120"/>
      <c r="H64" s="120"/>
      <c r="I64" s="121"/>
    </row>
    <row r="65" spans="6:9" x14ac:dyDescent="0.25">
      <c r="F65" s="119"/>
      <c r="G65" s="120"/>
      <c r="H65" s="120"/>
      <c r="I65" s="121"/>
    </row>
    <row r="66" spans="6:9" x14ac:dyDescent="0.25">
      <c r="F66" s="119"/>
      <c r="G66" s="120"/>
      <c r="H66" s="120"/>
      <c r="I66" s="121"/>
    </row>
    <row r="67" spans="6:9" x14ac:dyDescent="0.25">
      <c r="F67" s="119"/>
      <c r="G67" s="120"/>
      <c r="H67" s="120"/>
      <c r="I67" s="121"/>
    </row>
    <row r="68" spans="6:9" x14ac:dyDescent="0.25">
      <c r="F68" s="119"/>
      <c r="G68" s="120"/>
      <c r="H68" s="120"/>
      <c r="I68" s="121"/>
    </row>
    <row r="69" spans="6:9" x14ac:dyDescent="0.25">
      <c r="F69" s="119"/>
      <c r="G69" s="120"/>
      <c r="H69" s="120"/>
      <c r="I69" s="121"/>
    </row>
    <row r="70" spans="6:9" x14ac:dyDescent="0.25">
      <c r="F70" s="119"/>
      <c r="G70" s="120"/>
      <c r="H70" s="120"/>
      <c r="I70" s="121"/>
    </row>
    <row r="71" spans="6:9" x14ac:dyDescent="0.25">
      <c r="F71" s="119"/>
      <c r="G71" s="120"/>
      <c r="H71" s="120"/>
      <c r="I71" s="121"/>
    </row>
    <row r="72" spans="6:9" x14ac:dyDescent="0.25">
      <c r="F72" s="119"/>
      <c r="G72" s="120"/>
      <c r="H72" s="120"/>
      <c r="I72" s="121"/>
    </row>
    <row r="73" spans="6:9" x14ac:dyDescent="0.25">
      <c r="F73" s="119"/>
      <c r="G73" s="120"/>
      <c r="H73" s="120"/>
      <c r="I73" s="121"/>
    </row>
    <row r="74" spans="6:9" x14ac:dyDescent="0.25">
      <c r="F74" s="119"/>
      <c r="G74" s="120"/>
      <c r="H74" s="120"/>
      <c r="I74" s="121"/>
    </row>
    <row r="75" spans="6:9" x14ac:dyDescent="0.25">
      <c r="F75" s="119"/>
      <c r="G75" s="120"/>
      <c r="H75" s="120"/>
      <c r="I75" s="121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8"/>
  <sheetViews>
    <sheetView showGridLines="0" showZeros="0" topLeftCell="A67" zoomScaleNormal="100" workbookViewId="0">
      <selection activeCell="L88" sqref="L88"/>
    </sheetView>
  </sheetViews>
  <sheetFormatPr defaultColWidth="9.109375" defaultRowHeight="13.2" x14ac:dyDescent="0.25"/>
  <cols>
    <col min="1" max="1" width="3.88671875" style="122" customWidth="1"/>
    <col min="2" max="2" width="12" style="122" customWidth="1"/>
    <col min="3" max="3" width="40.44140625" style="122" customWidth="1"/>
    <col min="4" max="4" width="5.5546875" style="122" customWidth="1"/>
    <col min="5" max="5" width="8.5546875" style="164" customWidth="1"/>
    <col min="6" max="6" width="9.88671875" style="122" customWidth="1"/>
    <col min="7" max="7" width="13.88671875" style="122" customWidth="1"/>
    <col min="8" max="16384" width="9.109375" style="122"/>
  </cols>
  <sheetData>
    <row r="1" spans="1:104" ht="15.6" x14ac:dyDescent="0.3">
      <c r="A1" s="190" t="s">
        <v>57</v>
      </c>
      <c r="B1" s="190"/>
      <c r="C1" s="190"/>
      <c r="D1" s="190"/>
      <c r="E1" s="190"/>
      <c r="F1" s="190"/>
      <c r="G1" s="190"/>
    </row>
    <row r="2" spans="1:104" ht="13.8" thickBot="1" x14ac:dyDescent="0.3">
      <c r="A2" s="123"/>
      <c r="B2" s="124"/>
      <c r="C2" s="125"/>
      <c r="D2" s="125"/>
      <c r="E2" s="126"/>
      <c r="F2" s="125"/>
      <c r="G2" s="125"/>
    </row>
    <row r="3" spans="1:104" ht="13.8" thickTop="1" x14ac:dyDescent="0.25">
      <c r="A3" s="191" t="s">
        <v>5</v>
      </c>
      <c r="B3" s="192"/>
      <c r="C3" s="127" t="str">
        <f>CONCATENATE(cislostavby," ",nazevstavby)</f>
        <v xml:space="preserve"> Areál SOUp Jílové-čelní strana</v>
      </c>
      <c r="D3" s="128"/>
      <c r="E3" s="129"/>
      <c r="F3" s="130">
        <f>Rekapitulace!H1</f>
        <v>0</v>
      </c>
      <c r="G3" s="131"/>
    </row>
    <row r="4" spans="1:104" ht="13.8" thickBot="1" x14ac:dyDescent="0.3">
      <c r="A4" s="193" t="s">
        <v>1</v>
      </c>
      <c r="B4" s="194"/>
      <c r="C4" s="132" t="str">
        <f>CONCATENATE(cisloobjektu," ",nazevobjektu)</f>
        <v xml:space="preserve"> Oprava opěrné zídky a oplocení</v>
      </c>
      <c r="D4" s="133"/>
      <c r="E4" s="195"/>
      <c r="F4" s="195"/>
      <c r="G4" s="196"/>
    </row>
    <row r="5" spans="1:104" ht="13.8" thickTop="1" x14ac:dyDescent="0.25">
      <c r="A5" s="134"/>
      <c r="B5" s="135"/>
      <c r="C5" s="135"/>
      <c r="D5" s="123"/>
      <c r="E5" s="136"/>
      <c r="F5" s="123"/>
      <c r="G5" s="137"/>
    </row>
    <row r="6" spans="1:104" x14ac:dyDescent="0.25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5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5">
      <c r="A8" s="150">
        <v>1</v>
      </c>
      <c r="B8" s="151" t="s">
        <v>70</v>
      </c>
      <c r="C8" s="152" t="s">
        <v>71</v>
      </c>
      <c r="D8" s="153" t="s">
        <v>72</v>
      </c>
      <c r="E8" s="154">
        <v>173.5488</v>
      </c>
      <c r="F8" s="154"/>
      <c r="G8" s="155">
        <f t="shared" ref="G8:G19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9" si="1">IF(AZ8=1,G8,0)</f>
        <v>0</v>
      </c>
      <c r="BB8" s="122">
        <f t="shared" ref="BB8:BB19" si="2">IF(AZ8=2,G8,0)</f>
        <v>0</v>
      </c>
      <c r="BC8" s="122">
        <f t="shared" ref="BC8:BC19" si="3">IF(AZ8=3,G8,0)</f>
        <v>0</v>
      </c>
      <c r="BD8" s="122">
        <f t="shared" ref="BD8:BD19" si="4">IF(AZ8=4,G8,0)</f>
        <v>0</v>
      </c>
      <c r="BE8" s="122">
        <f t="shared" ref="BE8:BE19" si="5">IF(AZ8=5,G8,0)</f>
        <v>0</v>
      </c>
      <c r="CZ8" s="122">
        <v>0</v>
      </c>
    </row>
    <row r="9" spans="1:104" x14ac:dyDescent="0.25">
      <c r="A9" s="150">
        <v>2</v>
      </c>
      <c r="B9" s="151" t="s">
        <v>73</v>
      </c>
      <c r="C9" s="152" t="s">
        <v>74</v>
      </c>
      <c r="D9" s="153" t="s">
        <v>72</v>
      </c>
      <c r="E9" s="154">
        <v>173.5488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0</v>
      </c>
    </row>
    <row r="10" spans="1:104" x14ac:dyDescent="0.25">
      <c r="A10" s="150">
        <v>3</v>
      </c>
      <c r="B10" s="151" t="s">
        <v>75</v>
      </c>
      <c r="C10" s="152" t="s">
        <v>76</v>
      </c>
      <c r="D10" s="153" t="s">
        <v>77</v>
      </c>
      <c r="E10" s="154">
        <v>211.476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8.5999999999999998E-4</v>
      </c>
    </row>
    <row r="11" spans="1:104" x14ac:dyDescent="0.25">
      <c r="A11" s="150">
        <v>4</v>
      </c>
      <c r="B11" s="151" t="s">
        <v>78</v>
      </c>
      <c r="C11" s="152" t="s">
        <v>79</v>
      </c>
      <c r="D11" s="153" t="s">
        <v>77</v>
      </c>
      <c r="E11" s="154">
        <v>211.476</v>
      </c>
      <c r="F11" s="154"/>
      <c r="G11" s="155">
        <f t="shared" si="0"/>
        <v>0</v>
      </c>
      <c r="O11" s="149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 x14ac:dyDescent="0.25">
      <c r="A12" s="150">
        <v>5</v>
      </c>
      <c r="B12" s="151" t="s">
        <v>80</v>
      </c>
      <c r="C12" s="152" t="s">
        <v>81</v>
      </c>
      <c r="D12" s="153" t="s">
        <v>72</v>
      </c>
      <c r="E12" s="154">
        <v>173.5488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 x14ac:dyDescent="0.25">
      <c r="A13" s="150">
        <v>6</v>
      </c>
      <c r="B13" s="151" t="s">
        <v>82</v>
      </c>
      <c r="C13" s="152" t="s">
        <v>83</v>
      </c>
      <c r="D13" s="153" t="s">
        <v>72</v>
      </c>
      <c r="E13" s="154">
        <v>318.13299999999998</v>
      </c>
      <c r="F13" s="154"/>
      <c r="G13" s="155">
        <f t="shared" si="0"/>
        <v>0</v>
      </c>
      <c r="O13" s="149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x14ac:dyDescent="0.25">
      <c r="A14" s="150">
        <v>7</v>
      </c>
      <c r="B14" s="151" t="s">
        <v>84</v>
      </c>
      <c r="C14" s="152" t="s">
        <v>85</v>
      </c>
      <c r="D14" s="153" t="s">
        <v>72</v>
      </c>
      <c r="E14" s="154">
        <v>28.964600000000001</v>
      </c>
      <c r="F14" s="154"/>
      <c r="G14" s="155">
        <f t="shared" si="0"/>
        <v>0</v>
      </c>
      <c r="O14" s="149">
        <v>2</v>
      </c>
      <c r="AA14" s="122">
        <v>12</v>
      </c>
      <c r="AB14" s="122">
        <v>0</v>
      </c>
      <c r="AC14" s="122">
        <v>7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 x14ac:dyDescent="0.25">
      <c r="A15" s="150">
        <v>8</v>
      </c>
      <c r="B15" s="151" t="s">
        <v>86</v>
      </c>
      <c r="C15" s="152" t="s">
        <v>87</v>
      </c>
      <c r="D15" s="153" t="s">
        <v>72</v>
      </c>
      <c r="E15" s="154">
        <v>173.5488</v>
      </c>
      <c r="F15" s="154"/>
      <c r="G15" s="155">
        <f t="shared" si="0"/>
        <v>0</v>
      </c>
      <c r="O15" s="149">
        <v>2</v>
      </c>
      <c r="AA15" s="122">
        <v>12</v>
      </c>
      <c r="AB15" s="122">
        <v>0</v>
      </c>
      <c r="AC15" s="122">
        <v>8</v>
      </c>
      <c r="AZ15" s="122">
        <v>1</v>
      </c>
      <c r="BA15" s="122">
        <f t="shared" si="1"/>
        <v>0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</v>
      </c>
    </row>
    <row r="16" spans="1:104" x14ac:dyDescent="0.25">
      <c r="A16" s="150">
        <v>9</v>
      </c>
      <c r="B16" s="151" t="s">
        <v>88</v>
      </c>
      <c r="C16" s="152" t="s">
        <v>89</v>
      </c>
      <c r="D16" s="153" t="s">
        <v>72</v>
      </c>
      <c r="E16" s="154">
        <v>28.964600000000001</v>
      </c>
      <c r="F16" s="154"/>
      <c r="G16" s="155">
        <f t="shared" si="0"/>
        <v>0</v>
      </c>
      <c r="O16" s="149">
        <v>2</v>
      </c>
      <c r="AA16" s="122">
        <v>12</v>
      </c>
      <c r="AB16" s="122">
        <v>0</v>
      </c>
      <c r="AC16" s="122">
        <v>9</v>
      </c>
      <c r="AZ16" s="122">
        <v>1</v>
      </c>
      <c r="BA16" s="122">
        <f t="shared" si="1"/>
        <v>0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0</v>
      </c>
    </row>
    <row r="17" spans="1:104" x14ac:dyDescent="0.25">
      <c r="A17" s="150">
        <v>10</v>
      </c>
      <c r="B17" s="151" t="s">
        <v>90</v>
      </c>
      <c r="C17" s="152" t="s">
        <v>91</v>
      </c>
      <c r="D17" s="153" t="s">
        <v>72</v>
      </c>
      <c r="E17" s="154">
        <v>144.58420000000001</v>
      </c>
      <c r="F17" s="154"/>
      <c r="G17" s="155">
        <f t="shared" si="0"/>
        <v>0</v>
      </c>
      <c r="O17" s="149">
        <v>2</v>
      </c>
      <c r="AA17" s="122">
        <v>12</v>
      </c>
      <c r="AB17" s="122">
        <v>0</v>
      </c>
      <c r="AC17" s="122">
        <v>10</v>
      </c>
      <c r="AZ17" s="122">
        <v>1</v>
      </c>
      <c r="BA17" s="122">
        <f t="shared" si="1"/>
        <v>0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</v>
      </c>
    </row>
    <row r="18" spans="1:104" x14ac:dyDescent="0.25">
      <c r="A18" s="150">
        <v>11</v>
      </c>
      <c r="B18" s="151" t="s">
        <v>92</v>
      </c>
      <c r="C18" s="152" t="s">
        <v>93</v>
      </c>
      <c r="D18" s="153" t="s">
        <v>72</v>
      </c>
      <c r="E18" s="154">
        <v>28.964600000000001</v>
      </c>
      <c r="F18" s="154"/>
      <c r="G18" s="155">
        <f t="shared" si="0"/>
        <v>0</v>
      </c>
      <c r="O18" s="149">
        <v>2</v>
      </c>
      <c r="AA18" s="122">
        <v>12</v>
      </c>
      <c r="AB18" s="122">
        <v>0</v>
      </c>
      <c r="AC18" s="122">
        <v>11</v>
      </c>
      <c r="AZ18" s="122">
        <v>1</v>
      </c>
      <c r="BA18" s="122">
        <f t="shared" si="1"/>
        <v>0</v>
      </c>
      <c r="BB18" s="122">
        <f t="shared" si="2"/>
        <v>0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CZ18" s="122">
        <v>0</v>
      </c>
    </row>
    <row r="19" spans="1:104" x14ac:dyDescent="0.25">
      <c r="A19" s="150">
        <v>12</v>
      </c>
      <c r="B19" s="151" t="s">
        <v>94</v>
      </c>
      <c r="C19" s="152" t="s">
        <v>95</v>
      </c>
      <c r="D19" s="153" t="s">
        <v>77</v>
      </c>
      <c r="E19" s="154">
        <v>42.51</v>
      </c>
      <c r="F19" s="154"/>
      <c r="G19" s="155">
        <f t="shared" si="0"/>
        <v>0</v>
      </c>
      <c r="O19" s="149">
        <v>2</v>
      </c>
      <c r="AA19" s="122">
        <v>12</v>
      </c>
      <c r="AB19" s="122">
        <v>0</v>
      </c>
      <c r="AC19" s="122">
        <v>12</v>
      </c>
      <c r="AZ19" s="122">
        <v>1</v>
      </c>
      <c r="BA19" s="122">
        <f t="shared" si="1"/>
        <v>0</v>
      </c>
      <c r="BB19" s="122">
        <f t="shared" si="2"/>
        <v>0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CZ19" s="122">
        <v>0</v>
      </c>
    </row>
    <row r="20" spans="1:104" x14ac:dyDescent="0.25">
      <c r="A20" s="156"/>
      <c r="B20" s="157" t="s">
        <v>69</v>
      </c>
      <c r="C20" s="158" t="str">
        <f>CONCATENATE(B7," ",C7)</f>
        <v>1 Zemní práce</v>
      </c>
      <c r="D20" s="156"/>
      <c r="E20" s="159"/>
      <c r="F20" s="159"/>
      <c r="G20" s="160">
        <f>SUM(G7:G19)</f>
        <v>0</v>
      </c>
      <c r="O20" s="149">
        <v>4</v>
      </c>
      <c r="BA20" s="161">
        <f>SUM(BA7:BA19)</f>
        <v>0</v>
      </c>
      <c r="BB20" s="161">
        <f>SUM(BB7:BB19)</f>
        <v>0</v>
      </c>
      <c r="BC20" s="161">
        <f>SUM(BC7:BC19)</f>
        <v>0</v>
      </c>
      <c r="BD20" s="161">
        <f>SUM(BD7:BD19)</f>
        <v>0</v>
      </c>
      <c r="BE20" s="161">
        <f>SUM(BE7:BE19)</f>
        <v>0</v>
      </c>
    </row>
    <row r="21" spans="1:104" x14ac:dyDescent="0.25">
      <c r="A21" s="142" t="s">
        <v>65</v>
      </c>
      <c r="B21" s="143" t="s">
        <v>96</v>
      </c>
      <c r="C21" s="144" t="s">
        <v>97</v>
      </c>
      <c r="D21" s="145"/>
      <c r="E21" s="146"/>
      <c r="F21" s="146"/>
      <c r="G21" s="147"/>
      <c r="H21" s="148"/>
      <c r="I21" s="148"/>
      <c r="O21" s="149">
        <v>1</v>
      </c>
    </row>
    <row r="22" spans="1:104" x14ac:dyDescent="0.25">
      <c r="A22" s="150">
        <v>13</v>
      </c>
      <c r="B22" s="151" t="s">
        <v>98</v>
      </c>
      <c r="C22" s="152" t="s">
        <v>99</v>
      </c>
      <c r="D22" s="153" t="s">
        <v>72</v>
      </c>
      <c r="E22" s="154">
        <v>43.7592</v>
      </c>
      <c r="F22" s="154"/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13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2.5249999999999999</v>
      </c>
    </row>
    <row r="23" spans="1:104" x14ac:dyDescent="0.25">
      <c r="A23" s="150">
        <v>14</v>
      </c>
      <c r="B23" s="151" t="s">
        <v>100</v>
      </c>
      <c r="C23" s="152" t="s">
        <v>101</v>
      </c>
      <c r="D23" s="153" t="s">
        <v>77</v>
      </c>
      <c r="E23" s="154">
        <v>60.043999999999997</v>
      </c>
      <c r="F23" s="154"/>
      <c r="G23" s="155">
        <f>E23*F23</f>
        <v>0</v>
      </c>
      <c r="O23" s="149">
        <v>2</v>
      </c>
      <c r="AA23" s="122">
        <v>12</v>
      </c>
      <c r="AB23" s="122">
        <v>0</v>
      </c>
      <c r="AC23" s="122">
        <v>14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3.9210000000000002E-2</v>
      </c>
    </row>
    <row r="24" spans="1:104" x14ac:dyDescent="0.25">
      <c r="A24" s="150">
        <v>15</v>
      </c>
      <c r="B24" s="151" t="s">
        <v>102</v>
      </c>
      <c r="C24" s="152" t="s">
        <v>103</v>
      </c>
      <c r="D24" s="153" t="s">
        <v>77</v>
      </c>
      <c r="E24" s="154">
        <v>60.043999999999997</v>
      </c>
      <c r="F24" s="154"/>
      <c r="G24" s="155">
        <f>E24*F24</f>
        <v>0</v>
      </c>
      <c r="O24" s="149">
        <v>2</v>
      </c>
      <c r="AA24" s="122">
        <v>12</v>
      </c>
      <c r="AB24" s="122">
        <v>0</v>
      </c>
      <c r="AC24" s="122">
        <v>15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 x14ac:dyDescent="0.25">
      <c r="A25" s="150">
        <v>16</v>
      </c>
      <c r="B25" s="151" t="s">
        <v>104</v>
      </c>
      <c r="C25" s="152" t="s">
        <v>105</v>
      </c>
      <c r="D25" s="153" t="s">
        <v>106</v>
      </c>
      <c r="E25" s="154">
        <v>3.5571999999999999</v>
      </c>
      <c r="F25" s="154"/>
      <c r="G25" s="155">
        <f>E25*F25</f>
        <v>0</v>
      </c>
      <c r="O25" s="149">
        <v>2</v>
      </c>
      <c r="AA25" s="122">
        <v>12</v>
      </c>
      <c r="AB25" s="122">
        <v>0</v>
      </c>
      <c r="AC25" s="122">
        <v>16</v>
      </c>
      <c r="AZ25" s="122">
        <v>1</v>
      </c>
      <c r="BA25" s="122">
        <f>IF(AZ25=1,G25,0)</f>
        <v>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1.0211600000000001</v>
      </c>
    </row>
    <row r="26" spans="1:104" x14ac:dyDescent="0.25">
      <c r="A26" s="156"/>
      <c r="B26" s="157" t="s">
        <v>69</v>
      </c>
      <c r="C26" s="158" t="str">
        <f>CONCATENATE(B21," ",C21)</f>
        <v>2 Základy,zvláštní zakládání</v>
      </c>
      <c r="D26" s="156"/>
      <c r="E26" s="159"/>
      <c r="F26" s="159"/>
      <c r="G26" s="160">
        <f>SUM(G21:G25)</f>
        <v>0</v>
      </c>
      <c r="O26" s="149">
        <v>4</v>
      </c>
      <c r="BA26" s="161">
        <f>SUM(BA21:BA25)</f>
        <v>0</v>
      </c>
      <c r="BB26" s="161">
        <f>SUM(BB21:BB25)</f>
        <v>0</v>
      </c>
      <c r="BC26" s="161">
        <f>SUM(BC21:BC25)</f>
        <v>0</v>
      </c>
      <c r="BD26" s="161">
        <f>SUM(BD21:BD25)</f>
        <v>0</v>
      </c>
      <c r="BE26" s="161">
        <f>SUM(BE21:BE25)</f>
        <v>0</v>
      </c>
    </row>
    <row r="27" spans="1:104" x14ac:dyDescent="0.25">
      <c r="A27" s="142" t="s">
        <v>65</v>
      </c>
      <c r="B27" s="143" t="s">
        <v>107</v>
      </c>
      <c r="C27" s="144" t="s">
        <v>108</v>
      </c>
      <c r="D27" s="145"/>
      <c r="E27" s="146"/>
      <c r="F27" s="146"/>
      <c r="G27" s="147"/>
      <c r="H27" s="148"/>
      <c r="I27" s="148"/>
      <c r="O27" s="149">
        <v>1</v>
      </c>
    </row>
    <row r="28" spans="1:104" ht="21" x14ac:dyDescent="0.25">
      <c r="A28" s="150">
        <v>17</v>
      </c>
      <c r="B28" s="151" t="s">
        <v>109</v>
      </c>
      <c r="C28" s="152" t="s">
        <v>110</v>
      </c>
      <c r="D28" s="153" t="s">
        <v>77</v>
      </c>
      <c r="E28" s="154">
        <v>98.954300000000003</v>
      </c>
      <c r="F28" s="154"/>
      <c r="G28" s="155">
        <f t="shared" ref="G28:G33" si="6">E28*F28</f>
        <v>0</v>
      </c>
      <c r="O28" s="149">
        <v>2</v>
      </c>
      <c r="AA28" s="122">
        <v>12</v>
      </c>
      <c r="AB28" s="122">
        <v>0</v>
      </c>
      <c r="AC28" s="122">
        <v>17</v>
      </c>
      <c r="AZ28" s="122">
        <v>1</v>
      </c>
      <c r="BA28" s="122">
        <f t="shared" ref="BA28:BA33" si="7">IF(AZ28=1,G28,0)</f>
        <v>0</v>
      </c>
      <c r="BB28" s="122">
        <f t="shared" ref="BB28:BB33" si="8">IF(AZ28=2,G28,0)</f>
        <v>0</v>
      </c>
      <c r="BC28" s="122">
        <f t="shared" ref="BC28:BC33" si="9">IF(AZ28=3,G28,0)</f>
        <v>0</v>
      </c>
      <c r="BD28" s="122">
        <f t="shared" ref="BD28:BD33" si="10">IF(AZ28=4,G28,0)</f>
        <v>0</v>
      </c>
      <c r="BE28" s="122">
        <f t="shared" ref="BE28:BE33" si="11">IF(AZ28=5,G28,0)</f>
        <v>0</v>
      </c>
      <c r="CZ28" s="122">
        <v>0.75124999999999997</v>
      </c>
    </row>
    <row r="29" spans="1:104" ht="21" x14ac:dyDescent="0.25">
      <c r="A29" s="150">
        <v>18</v>
      </c>
      <c r="B29" s="151" t="s">
        <v>111</v>
      </c>
      <c r="C29" s="152" t="s">
        <v>112</v>
      </c>
      <c r="D29" s="153" t="s">
        <v>77</v>
      </c>
      <c r="E29" s="154">
        <v>35.424999999999997</v>
      </c>
      <c r="F29" s="154"/>
      <c r="G29" s="155">
        <f t="shared" si="6"/>
        <v>0</v>
      </c>
      <c r="O29" s="149">
        <v>2</v>
      </c>
      <c r="AA29" s="122">
        <v>12</v>
      </c>
      <c r="AB29" s="122">
        <v>0</v>
      </c>
      <c r="AC29" s="122">
        <v>18</v>
      </c>
      <c r="AZ29" s="122">
        <v>1</v>
      </c>
      <c r="BA29" s="122">
        <f t="shared" si="7"/>
        <v>0</v>
      </c>
      <c r="BB29" s="122">
        <f t="shared" si="8"/>
        <v>0</v>
      </c>
      <c r="BC29" s="122">
        <f t="shared" si="9"/>
        <v>0</v>
      </c>
      <c r="BD29" s="122">
        <f t="shared" si="10"/>
        <v>0</v>
      </c>
      <c r="BE29" s="122">
        <f t="shared" si="11"/>
        <v>0</v>
      </c>
      <c r="CZ29" s="122">
        <v>1.2197499999999999</v>
      </c>
    </row>
    <row r="30" spans="1:104" x14ac:dyDescent="0.25">
      <c r="A30" s="150">
        <v>19</v>
      </c>
      <c r="B30" s="151" t="s">
        <v>113</v>
      </c>
      <c r="C30" s="152" t="s">
        <v>114</v>
      </c>
      <c r="D30" s="153" t="s">
        <v>106</v>
      </c>
      <c r="E30" s="154">
        <v>0.74719999999999998</v>
      </c>
      <c r="F30" s="154"/>
      <c r="G30" s="155">
        <f t="shared" si="6"/>
        <v>0</v>
      </c>
      <c r="O30" s="149">
        <v>2</v>
      </c>
      <c r="AA30" s="122">
        <v>12</v>
      </c>
      <c r="AB30" s="122">
        <v>0</v>
      </c>
      <c r="AC30" s="122">
        <v>19</v>
      </c>
      <c r="AZ30" s="122">
        <v>1</v>
      </c>
      <c r="BA30" s="122">
        <f t="shared" si="7"/>
        <v>0</v>
      </c>
      <c r="BB30" s="122">
        <f t="shared" si="8"/>
        <v>0</v>
      </c>
      <c r="BC30" s="122">
        <f t="shared" si="9"/>
        <v>0</v>
      </c>
      <c r="BD30" s="122">
        <f t="shared" si="10"/>
        <v>0</v>
      </c>
      <c r="BE30" s="122">
        <f t="shared" si="11"/>
        <v>0</v>
      </c>
      <c r="CZ30" s="122">
        <v>1.0202899999999999</v>
      </c>
    </row>
    <row r="31" spans="1:104" x14ac:dyDescent="0.25">
      <c r="A31" s="150">
        <v>20</v>
      </c>
      <c r="B31" s="151" t="s">
        <v>115</v>
      </c>
      <c r="C31" s="152" t="s">
        <v>116</v>
      </c>
      <c r="D31" s="153" t="s">
        <v>72</v>
      </c>
      <c r="E31" s="154">
        <v>17.969100000000001</v>
      </c>
      <c r="F31" s="154"/>
      <c r="G31" s="155">
        <f t="shared" si="6"/>
        <v>0</v>
      </c>
      <c r="O31" s="149">
        <v>2</v>
      </c>
      <c r="AA31" s="122">
        <v>12</v>
      </c>
      <c r="AB31" s="122">
        <v>0</v>
      </c>
      <c r="AC31" s="122">
        <v>20</v>
      </c>
      <c r="AZ31" s="122">
        <v>1</v>
      </c>
      <c r="BA31" s="122">
        <f t="shared" si="7"/>
        <v>0</v>
      </c>
      <c r="BB31" s="122">
        <f t="shared" si="8"/>
        <v>0</v>
      </c>
      <c r="BC31" s="122">
        <f t="shared" si="9"/>
        <v>0</v>
      </c>
      <c r="BD31" s="122">
        <f t="shared" si="10"/>
        <v>0</v>
      </c>
      <c r="BE31" s="122">
        <f t="shared" si="11"/>
        <v>0</v>
      </c>
      <c r="CZ31" s="122">
        <v>2.6607799999999999</v>
      </c>
    </row>
    <row r="32" spans="1:104" x14ac:dyDescent="0.25">
      <c r="A32" s="150">
        <v>21</v>
      </c>
      <c r="B32" s="151" t="s">
        <v>117</v>
      </c>
      <c r="C32" s="152" t="s">
        <v>118</v>
      </c>
      <c r="D32" s="153" t="s">
        <v>72</v>
      </c>
      <c r="E32" s="154">
        <v>17.969100000000001</v>
      </c>
      <c r="F32" s="154"/>
      <c r="G32" s="155">
        <f t="shared" si="6"/>
        <v>0</v>
      </c>
      <c r="O32" s="149">
        <v>2</v>
      </c>
      <c r="AA32" s="122">
        <v>12</v>
      </c>
      <c r="AB32" s="122">
        <v>0</v>
      </c>
      <c r="AC32" s="122">
        <v>21</v>
      </c>
      <c r="AZ32" s="122">
        <v>1</v>
      </c>
      <c r="BA32" s="122">
        <f t="shared" si="7"/>
        <v>0</v>
      </c>
      <c r="BB32" s="122">
        <f t="shared" si="8"/>
        <v>0</v>
      </c>
      <c r="BC32" s="122">
        <f t="shared" si="9"/>
        <v>0</v>
      </c>
      <c r="BD32" s="122">
        <f t="shared" si="10"/>
        <v>0</v>
      </c>
      <c r="BE32" s="122">
        <f t="shared" si="11"/>
        <v>0</v>
      </c>
      <c r="CZ32" s="122">
        <v>0</v>
      </c>
    </row>
    <row r="33" spans="1:104" x14ac:dyDescent="0.25">
      <c r="A33" s="150">
        <v>22</v>
      </c>
      <c r="B33" s="151" t="s">
        <v>119</v>
      </c>
      <c r="C33" s="152" t="s">
        <v>120</v>
      </c>
      <c r="D33" s="153" t="s">
        <v>77</v>
      </c>
      <c r="E33" s="154">
        <v>89.845500000000001</v>
      </c>
      <c r="F33" s="154"/>
      <c r="G33" s="155">
        <f t="shared" si="6"/>
        <v>0</v>
      </c>
      <c r="O33" s="149">
        <v>2</v>
      </c>
      <c r="AA33" s="122">
        <v>12</v>
      </c>
      <c r="AB33" s="122">
        <v>0</v>
      </c>
      <c r="AC33" s="122">
        <v>22</v>
      </c>
      <c r="AZ33" s="122">
        <v>1</v>
      </c>
      <c r="BA33" s="122">
        <f t="shared" si="7"/>
        <v>0</v>
      </c>
      <c r="BB33" s="122">
        <f t="shared" si="8"/>
        <v>0</v>
      </c>
      <c r="BC33" s="122">
        <f t="shared" si="9"/>
        <v>0</v>
      </c>
      <c r="BD33" s="122">
        <f t="shared" si="10"/>
        <v>0</v>
      </c>
      <c r="BE33" s="122">
        <f t="shared" si="11"/>
        <v>0</v>
      </c>
      <c r="CZ33" s="122">
        <v>5.0000000000000001E-4</v>
      </c>
    </row>
    <row r="34" spans="1:104" x14ac:dyDescent="0.25">
      <c r="A34" s="156"/>
      <c r="B34" s="157" t="s">
        <v>69</v>
      </c>
      <c r="C34" s="158" t="str">
        <f>CONCATENATE(B27," ",C27)</f>
        <v>3 Svislé a kompletní konstrukce</v>
      </c>
      <c r="D34" s="156"/>
      <c r="E34" s="159"/>
      <c r="F34" s="159"/>
      <c r="G34" s="160">
        <f>SUM(G27:G33)</f>
        <v>0</v>
      </c>
      <c r="O34" s="149">
        <v>4</v>
      </c>
      <c r="BA34" s="161">
        <f>SUM(BA27:BA33)</f>
        <v>0</v>
      </c>
      <c r="BB34" s="161">
        <f>SUM(BB27:BB33)</f>
        <v>0</v>
      </c>
      <c r="BC34" s="161">
        <f>SUM(BC27:BC33)</f>
        <v>0</v>
      </c>
      <c r="BD34" s="161">
        <f>SUM(BD27:BD33)</f>
        <v>0</v>
      </c>
      <c r="BE34" s="161">
        <f>SUM(BE27:BE33)</f>
        <v>0</v>
      </c>
    </row>
    <row r="35" spans="1:104" x14ac:dyDescent="0.25">
      <c r="A35" s="142" t="s">
        <v>65</v>
      </c>
      <c r="B35" s="143" t="s">
        <v>121</v>
      </c>
      <c r="C35" s="144" t="s">
        <v>122</v>
      </c>
      <c r="D35" s="145"/>
      <c r="E35" s="146"/>
      <c r="F35" s="146"/>
      <c r="G35" s="147"/>
      <c r="H35" s="148"/>
      <c r="I35" s="148"/>
      <c r="O35" s="149">
        <v>1</v>
      </c>
    </row>
    <row r="36" spans="1:104" x14ac:dyDescent="0.25">
      <c r="A36" s="150">
        <v>23</v>
      </c>
      <c r="B36" s="151" t="s">
        <v>123</v>
      </c>
      <c r="C36" s="152" t="s">
        <v>124</v>
      </c>
      <c r="D36" s="153" t="s">
        <v>77</v>
      </c>
      <c r="E36" s="154">
        <v>43.773000000000003</v>
      </c>
      <c r="F36" s="154"/>
      <c r="G36" s="155">
        <f>E36*F36</f>
        <v>0</v>
      </c>
      <c r="O36" s="149">
        <v>2</v>
      </c>
      <c r="AA36" s="122">
        <v>12</v>
      </c>
      <c r="AB36" s="122">
        <v>0</v>
      </c>
      <c r="AC36" s="122">
        <v>23</v>
      </c>
      <c r="AZ36" s="122">
        <v>1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7.3899999999999993E-2</v>
      </c>
    </row>
    <row r="37" spans="1:104" x14ac:dyDescent="0.25">
      <c r="A37" s="150">
        <v>24</v>
      </c>
      <c r="B37" s="151" t="s">
        <v>125</v>
      </c>
      <c r="C37" s="152" t="s">
        <v>126</v>
      </c>
      <c r="D37" s="153" t="s">
        <v>77</v>
      </c>
      <c r="E37" s="154">
        <v>43.773000000000003</v>
      </c>
      <c r="F37" s="154"/>
      <c r="G37" s="155">
        <f>E37*F37</f>
        <v>0</v>
      </c>
      <c r="O37" s="149">
        <v>2</v>
      </c>
      <c r="AA37" s="122">
        <v>12</v>
      </c>
      <c r="AB37" s="122">
        <v>0</v>
      </c>
      <c r="AC37" s="122">
        <v>24</v>
      </c>
      <c r="AZ37" s="122">
        <v>1</v>
      </c>
      <c r="BA37" s="122">
        <f>IF(AZ37=1,G37,0)</f>
        <v>0</v>
      </c>
      <c r="BB37" s="122">
        <f>IF(AZ37=2,G37,0)</f>
        <v>0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0</v>
      </c>
    </row>
    <row r="38" spans="1:104" x14ac:dyDescent="0.25">
      <c r="A38" s="150">
        <v>25</v>
      </c>
      <c r="B38" s="151" t="s">
        <v>127</v>
      </c>
      <c r="C38" s="152" t="s">
        <v>128</v>
      </c>
      <c r="D38" s="153" t="s">
        <v>77</v>
      </c>
      <c r="E38" s="154">
        <v>43.773000000000003</v>
      </c>
      <c r="F38" s="154"/>
      <c r="G38" s="155">
        <f>E38*F38</f>
        <v>0</v>
      </c>
      <c r="O38" s="149">
        <v>2</v>
      </c>
      <c r="AA38" s="122">
        <v>12</v>
      </c>
      <c r="AB38" s="122">
        <v>0</v>
      </c>
      <c r="AC38" s="122">
        <v>25</v>
      </c>
      <c r="AZ38" s="122">
        <v>1</v>
      </c>
      <c r="BA38" s="122">
        <f>IF(AZ38=1,G38,0)</f>
        <v>0</v>
      </c>
      <c r="BB38" s="122">
        <f>IF(AZ38=2,G38,0)</f>
        <v>0</v>
      </c>
      <c r="BC38" s="122">
        <f>IF(AZ38=3,G38,0)</f>
        <v>0</v>
      </c>
      <c r="BD38" s="122">
        <f>IF(AZ38=4,G38,0)</f>
        <v>0</v>
      </c>
      <c r="BE38" s="122">
        <f>IF(AZ38=5,G38,0)</f>
        <v>0</v>
      </c>
      <c r="CZ38" s="122">
        <v>0.38533000000000001</v>
      </c>
    </row>
    <row r="39" spans="1:104" x14ac:dyDescent="0.25">
      <c r="A39" s="150">
        <v>26</v>
      </c>
      <c r="B39" s="151" t="s">
        <v>129</v>
      </c>
      <c r="C39" s="152" t="s">
        <v>130</v>
      </c>
      <c r="D39" s="153" t="s">
        <v>77</v>
      </c>
      <c r="E39" s="154">
        <v>43.773000000000003</v>
      </c>
      <c r="F39" s="154"/>
      <c r="G39" s="155">
        <f>E39*F39</f>
        <v>0</v>
      </c>
      <c r="O39" s="149">
        <v>2</v>
      </c>
      <c r="AA39" s="122">
        <v>12</v>
      </c>
      <c r="AB39" s="122">
        <v>0</v>
      </c>
      <c r="AC39" s="122">
        <v>26</v>
      </c>
      <c r="AZ39" s="122">
        <v>1</v>
      </c>
      <c r="BA39" s="122">
        <f>IF(AZ39=1,G39,0)</f>
        <v>0</v>
      </c>
      <c r="BB39" s="122">
        <f>IF(AZ39=2,G39,0)</f>
        <v>0</v>
      </c>
      <c r="BC39" s="122">
        <f>IF(AZ39=3,G39,0)</f>
        <v>0</v>
      </c>
      <c r="BD39" s="122">
        <f>IF(AZ39=4,G39,0)</f>
        <v>0</v>
      </c>
      <c r="BE39" s="122">
        <f>IF(AZ39=5,G39,0)</f>
        <v>0</v>
      </c>
      <c r="CZ39" s="122">
        <v>0.19694999999999999</v>
      </c>
    </row>
    <row r="40" spans="1:104" x14ac:dyDescent="0.25">
      <c r="A40" s="150">
        <v>27</v>
      </c>
      <c r="B40" s="151" t="s">
        <v>131</v>
      </c>
      <c r="C40" s="152" t="s">
        <v>132</v>
      </c>
      <c r="D40" s="153" t="s">
        <v>77</v>
      </c>
      <c r="E40" s="154">
        <v>44.210700000000003</v>
      </c>
      <c r="F40" s="154"/>
      <c r="G40" s="155">
        <f>E40*F40</f>
        <v>0</v>
      </c>
      <c r="O40" s="149">
        <v>2</v>
      </c>
      <c r="AA40" s="122">
        <v>12</v>
      </c>
      <c r="AB40" s="122">
        <v>1</v>
      </c>
      <c r="AC40" s="122">
        <v>27</v>
      </c>
      <c r="AZ40" s="122">
        <v>1</v>
      </c>
      <c r="BA40" s="122">
        <f>IF(AZ40=1,G40,0)</f>
        <v>0</v>
      </c>
      <c r="BB40" s="122">
        <f>IF(AZ40=2,G40,0)</f>
        <v>0</v>
      </c>
      <c r="BC40" s="122">
        <f>IF(AZ40=3,G40,0)</f>
        <v>0</v>
      </c>
      <c r="BD40" s="122">
        <f>IF(AZ40=4,G40,0)</f>
        <v>0</v>
      </c>
      <c r="BE40" s="122">
        <f>IF(AZ40=5,G40,0)</f>
        <v>0</v>
      </c>
      <c r="CZ40" s="122">
        <v>0.14799999999999999</v>
      </c>
    </row>
    <row r="41" spans="1:104" x14ac:dyDescent="0.25">
      <c r="A41" s="156"/>
      <c r="B41" s="157" t="s">
        <v>69</v>
      </c>
      <c r="C41" s="158" t="str">
        <f>CONCATENATE(B35," ",C35)</f>
        <v>5 Komunikace</v>
      </c>
      <c r="D41" s="156"/>
      <c r="E41" s="159"/>
      <c r="F41" s="159"/>
      <c r="G41" s="160">
        <f>SUM(G35:G40)</f>
        <v>0</v>
      </c>
      <c r="O41" s="149">
        <v>4</v>
      </c>
      <c r="BA41" s="161">
        <f>SUM(BA35:BA40)</f>
        <v>0</v>
      </c>
      <c r="BB41" s="161">
        <f>SUM(BB35:BB40)</f>
        <v>0</v>
      </c>
      <c r="BC41" s="161">
        <f>SUM(BC35:BC40)</f>
        <v>0</v>
      </c>
      <c r="BD41" s="161">
        <f>SUM(BD35:BD40)</f>
        <v>0</v>
      </c>
      <c r="BE41" s="161">
        <f>SUM(BE35:BE40)</f>
        <v>0</v>
      </c>
    </row>
    <row r="42" spans="1:104" x14ac:dyDescent="0.25">
      <c r="A42" s="142" t="s">
        <v>65</v>
      </c>
      <c r="B42" s="143" t="s">
        <v>133</v>
      </c>
      <c r="C42" s="144" t="s">
        <v>134</v>
      </c>
      <c r="D42" s="145"/>
      <c r="E42" s="146"/>
      <c r="F42" s="146"/>
      <c r="G42" s="147"/>
      <c r="H42" s="148"/>
      <c r="I42" s="148"/>
      <c r="O42" s="149">
        <v>1</v>
      </c>
    </row>
    <row r="43" spans="1:104" ht="21" x14ac:dyDescent="0.25">
      <c r="A43" s="150">
        <v>28</v>
      </c>
      <c r="B43" s="151" t="s">
        <v>135</v>
      </c>
      <c r="C43" s="152" t="s">
        <v>136</v>
      </c>
      <c r="D43" s="153" t="s">
        <v>137</v>
      </c>
      <c r="E43" s="154">
        <v>50</v>
      </c>
      <c r="F43" s="154"/>
      <c r="G43" s="155">
        <f t="shared" ref="G43:G48" si="12">E43*F43</f>
        <v>0</v>
      </c>
      <c r="O43" s="149">
        <v>2</v>
      </c>
      <c r="AA43" s="122">
        <v>12</v>
      </c>
      <c r="AB43" s="122">
        <v>0</v>
      </c>
      <c r="AC43" s="122">
        <v>28</v>
      </c>
      <c r="AZ43" s="122">
        <v>1</v>
      </c>
      <c r="BA43" s="122">
        <f t="shared" ref="BA43:BA48" si="13">IF(AZ43=1,G43,0)</f>
        <v>0</v>
      </c>
      <c r="BB43" s="122">
        <f t="shared" ref="BB43:BB48" si="14">IF(AZ43=2,G43,0)</f>
        <v>0</v>
      </c>
      <c r="BC43" s="122">
        <f t="shared" ref="BC43:BC48" si="15">IF(AZ43=3,G43,0)</f>
        <v>0</v>
      </c>
      <c r="BD43" s="122">
        <f t="shared" ref="BD43:BD48" si="16">IF(AZ43=4,G43,0)</f>
        <v>0</v>
      </c>
      <c r="BE43" s="122">
        <f t="shared" ref="BE43:BE48" si="17">IF(AZ43=5,G43,0)</f>
        <v>0</v>
      </c>
      <c r="CZ43" s="122">
        <v>3.0000000000000001E-3</v>
      </c>
    </row>
    <row r="44" spans="1:104" x14ac:dyDescent="0.25">
      <c r="A44" s="150">
        <v>29</v>
      </c>
      <c r="B44" s="151" t="s">
        <v>138</v>
      </c>
      <c r="C44" s="152" t="s">
        <v>139</v>
      </c>
      <c r="D44" s="153" t="s">
        <v>77</v>
      </c>
      <c r="E44" s="154">
        <v>77.95</v>
      </c>
      <c r="F44" s="154"/>
      <c r="G44" s="155">
        <f t="shared" si="12"/>
        <v>0</v>
      </c>
      <c r="O44" s="149">
        <v>2</v>
      </c>
      <c r="AA44" s="122">
        <v>12</v>
      </c>
      <c r="AB44" s="122">
        <v>0</v>
      </c>
      <c r="AC44" s="122">
        <v>29</v>
      </c>
      <c r="AZ44" s="122">
        <v>1</v>
      </c>
      <c r="BA44" s="122">
        <f t="shared" si="13"/>
        <v>0</v>
      </c>
      <c r="BB44" s="122">
        <f t="shared" si="14"/>
        <v>0</v>
      </c>
      <c r="BC44" s="122">
        <f t="shared" si="15"/>
        <v>0</v>
      </c>
      <c r="BD44" s="122">
        <f t="shared" si="16"/>
        <v>0</v>
      </c>
      <c r="BE44" s="122">
        <f t="shared" si="17"/>
        <v>0</v>
      </c>
      <c r="CZ44" s="122">
        <v>0</v>
      </c>
    </row>
    <row r="45" spans="1:104" x14ac:dyDescent="0.25">
      <c r="A45" s="150">
        <v>30</v>
      </c>
      <c r="B45" s="151" t="s">
        <v>140</v>
      </c>
      <c r="C45" s="152" t="s">
        <v>141</v>
      </c>
      <c r="D45" s="153" t="s">
        <v>68</v>
      </c>
      <c r="E45" s="154">
        <v>2</v>
      </c>
      <c r="F45" s="154"/>
      <c r="G45" s="155">
        <f t="shared" si="12"/>
        <v>0</v>
      </c>
      <c r="O45" s="149">
        <v>2</v>
      </c>
      <c r="AA45" s="122">
        <v>12</v>
      </c>
      <c r="AB45" s="122">
        <v>0</v>
      </c>
      <c r="AC45" s="122">
        <v>30</v>
      </c>
      <c r="AZ45" s="122">
        <v>1</v>
      </c>
      <c r="BA45" s="122">
        <f t="shared" si="13"/>
        <v>0</v>
      </c>
      <c r="BB45" s="122">
        <f t="shared" si="14"/>
        <v>0</v>
      </c>
      <c r="BC45" s="122">
        <f t="shared" si="15"/>
        <v>0</v>
      </c>
      <c r="BD45" s="122">
        <f t="shared" si="16"/>
        <v>0</v>
      </c>
      <c r="BE45" s="122">
        <f t="shared" si="17"/>
        <v>0</v>
      </c>
      <c r="CZ45" s="122">
        <v>0</v>
      </c>
    </row>
    <row r="46" spans="1:104" x14ac:dyDescent="0.25">
      <c r="A46" s="150">
        <v>31</v>
      </c>
      <c r="B46" s="151" t="s">
        <v>142</v>
      </c>
      <c r="C46" s="152" t="s">
        <v>143</v>
      </c>
      <c r="D46" s="153" t="s">
        <v>137</v>
      </c>
      <c r="E46" s="154">
        <v>1</v>
      </c>
      <c r="F46" s="154"/>
      <c r="G46" s="155">
        <f t="shared" si="12"/>
        <v>0</v>
      </c>
      <c r="O46" s="149">
        <v>2</v>
      </c>
      <c r="AA46" s="122">
        <v>12</v>
      </c>
      <c r="AB46" s="122">
        <v>0</v>
      </c>
      <c r="AC46" s="122">
        <v>31</v>
      </c>
      <c r="AZ46" s="122">
        <v>1</v>
      </c>
      <c r="BA46" s="122">
        <f t="shared" si="13"/>
        <v>0</v>
      </c>
      <c r="BB46" s="122">
        <f t="shared" si="14"/>
        <v>0</v>
      </c>
      <c r="BC46" s="122">
        <f t="shared" si="15"/>
        <v>0</v>
      </c>
      <c r="BD46" s="122">
        <f t="shared" si="16"/>
        <v>0</v>
      </c>
      <c r="BE46" s="122">
        <f t="shared" si="17"/>
        <v>0</v>
      </c>
      <c r="CZ46" s="122">
        <v>0</v>
      </c>
    </row>
    <row r="47" spans="1:104" x14ac:dyDescent="0.25">
      <c r="A47" s="150">
        <v>32</v>
      </c>
      <c r="B47" s="151" t="s">
        <v>144</v>
      </c>
      <c r="C47" s="152" t="s">
        <v>145</v>
      </c>
      <c r="D47" s="153" t="s">
        <v>146</v>
      </c>
      <c r="E47" s="154">
        <v>10</v>
      </c>
      <c r="F47" s="154"/>
      <c r="G47" s="155">
        <f t="shared" si="12"/>
        <v>0</v>
      </c>
      <c r="O47" s="149">
        <v>2</v>
      </c>
      <c r="AA47" s="122">
        <v>12</v>
      </c>
      <c r="AB47" s="122">
        <v>0</v>
      </c>
      <c r="AC47" s="122">
        <v>32</v>
      </c>
      <c r="AZ47" s="122">
        <v>1</v>
      </c>
      <c r="BA47" s="122">
        <f t="shared" si="13"/>
        <v>0</v>
      </c>
      <c r="BB47" s="122">
        <f t="shared" si="14"/>
        <v>0</v>
      </c>
      <c r="BC47" s="122">
        <f t="shared" si="15"/>
        <v>0</v>
      </c>
      <c r="BD47" s="122">
        <f t="shared" si="16"/>
        <v>0</v>
      </c>
      <c r="BE47" s="122">
        <f t="shared" si="17"/>
        <v>0</v>
      </c>
      <c r="CZ47" s="122">
        <v>2E-3</v>
      </c>
    </row>
    <row r="48" spans="1:104" x14ac:dyDescent="0.25">
      <c r="A48" s="150">
        <v>33</v>
      </c>
      <c r="B48" s="151" t="s">
        <v>147</v>
      </c>
      <c r="C48" s="152" t="s">
        <v>148</v>
      </c>
      <c r="D48" s="153" t="s">
        <v>68</v>
      </c>
      <c r="E48" s="154">
        <v>2</v>
      </c>
      <c r="F48" s="154"/>
      <c r="G48" s="155">
        <f t="shared" si="12"/>
        <v>0</v>
      </c>
      <c r="O48" s="149">
        <v>2</v>
      </c>
      <c r="AA48" s="122">
        <v>12</v>
      </c>
      <c r="AB48" s="122">
        <v>0</v>
      </c>
      <c r="AC48" s="122">
        <v>33</v>
      </c>
      <c r="AZ48" s="122">
        <v>1</v>
      </c>
      <c r="BA48" s="122">
        <f t="shared" si="13"/>
        <v>0</v>
      </c>
      <c r="BB48" s="122">
        <f t="shared" si="14"/>
        <v>0</v>
      </c>
      <c r="BC48" s="122">
        <f t="shared" si="15"/>
        <v>0</v>
      </c>
      <c r="BD48" s="122">
        <f t="shared" si="16"/>
        <v>0</v>
      </c>
      <c r="BE48" s="122">
        <f t="shared" si="17"/>
        <v>0</v>
      </c>
      <c r="CZ48" s="122">
        <v>0.02</v>
      </c>
    </row>
    <row r="49" spans="1:104" x14ac:dyDescent="0.25">
      <c r="A49" s="156"/>
      <c r="B49" s="157" t="s">
        <v>69</v>
      </c>
      <c r="C49" s="158" t="str">
        <f>CONCATENATE(B42," ",C42)</f>
        <v>95 Dokončovací kce na pozem.stav.</v>
      </c>
      <c r="D49" s="156"/>
      <c r="E49" s="159"/>
      <c r="F49" s="159"/>
      <c r="G49" s="160">
        <f>SUM(G42:G48)</f>
        <v>0</v>
      </c>
      <c r="O49" s="149">
        <v>4</v>
      </c>
      <c r="BA49" s="161">
        <f>SUM(BA42:BA48)</f>
        <v>0</v>
      </c>
      <c r="BB49" s="161">
        <f>SUM(BB42:BB48)</f>
        <v>0</v>
      </c>
      <c r="BC49" s="161">
        <f>SUM(BC42:BC48)</f>
        <v>0</v>
      </c>
      <c r="BD49" s="161">
        <f>SUM(BD42:BD48)</f>
        <v>0</v>
      </c>
      <c r="BE49" s="161">
        <f>SUM(BE42:BE48)</f>
        <v>0</v>
      </c>
    </row>
    <row r="50" spans="1:104" x14ac:dyDescent="0.25">
      <c r="A50" s="142" t="s">
        <v>65</v>
      </c>
      <c r="B50" s="143" t="s">
        <v>149</v>
      </c>
      <c r="C50" s="144" t="s">
        <v>150</v>
      </c>
      <c r="D50" s="145"/>
      <c r="E50" s="146"/>
      <c r="F50" s="146"/>
      <c r="G50" s="147"/>
      <c r="H50" s="148"/>
      <c r="I50" s="148"/>
      <c r="O50" s="149">
        <v>1</v>
      </c>
    </row>
    <row r="51" spans="1:104" x14ac:dyDescent="0.25">
      <c r="A51" s="150">
        <v>34</v>
      </c>
      <c r="B51" s="151" t="s">
        <v>151</v>
      </c>
      <c r="C51" s="152" t="s">
        <v>152</v>
      </c>
      <c r="D51" s="153" t="s">
        <v>72</v>
      </c>
      <c r="E51" s="154">
        <v>36.962699999999998</v>
      </c>
      <c r="F51" s="154"/>
      <c r="G51" s="155">
        <f t="shared" ref="G51:G66" si="18">E51*F51</f>
        <v>0</v>
      </c>
      <c r="O51" s="149">
        <v>2</v>
      </c>
      <c r="AA51" s="122">
        <v>12</v>
      </c>
      <c r="AB51" s="122">
        <v>0</v>
      </c>
      <c r="AC51" s="122">
        <v>34</v>
      </c>
      <c r="AZ51" s="122">
        <v>1</v>
      </c>
      <c r="BA51" s="122">
        <f t="shared" ref="BA51:BA66" si="19">IF(AZ51=1,G51,0)</f>
        <v>0</v>
      </c>
      <c r="BB51" s="122">
        <f t="shared" ref="BB51:BB66" si="20">IF(AZ51=2,G51,0)</f>
        <v>0</v>
      </c>
      <c r="BC51" s="122">
        <f t="shared" ref="BC51:BC66" si="21">IF(AZ51=3,G51,0)</f>
        <v>0</v>
      </c>
      <c r="BD51" s="122">
        <f t="shared" ref="BD51:BD66" si="22">IF(AZ51=4,G51,0)</f>
        <v>0</v>
      </c>
      <c r="BE51" s="122">
        <f t="shared" ref="BE51:BE66" si="23">IF(AZ51=5,G51,0)</f>
        <v>0</v>
      </c>
      <c r="CZ51" s="122">
        <v>0</v>
      </c>
    </row>
    <row r="52" spans="1:104" x14ac:dyDescent="0.25">
      <c r="A52" s="150">
        <v>35</v>
      </c>
      <c r="B52" s="151" t="s">
        <v>153</v>
      </c>
      <c r="C52" s="152" t="s">
        <v>154</v>
      </c>
      <c r="D52" s="153" t="s">
        <v>72</v>
      </c>
      <c r="E52" s="154">
        <v>42.670999999999999</v>
      </c>
      <c r="F52" s="154"/>
      <c r="G52" s="155">
        <f t="shared" si="18"/>
        <v>0</v>
      </c>
      <c r="O52" s="149">
        <v>2</v>
      </c>
      <c r="AA52" s="122">
        <v>12</v>
      </c>
      <c r="AB52" s="122">
        <v>0</v>
      </c>
      <c r="AC52" s="122">
        <v>35</v>
      </c>
      <c r="AZ52" s="122">
        <v>1</v>
      </c>
      <c r="BA52" s="122">
        <f t="shared" si="19"/>
        <v>0</v>
      </c>
      <c r="BB52" s="122">
        <f t="shared" si="20"/>
        <v>0</v>
      </c>
      <c r="BC52" s="122">
        <f t="shared" si="21"/>
        <v>0</v>
      </c>
      <c r="BD52" s="122">
        <f t="shared" si="22"/>
        <v>0</v>
      </c>
      <c r="BE52" s="122">
        <f t="shared" si="23"/>
        <v>0</v>
      </c>
      <c r="CZ52" s="122">
        <v>1.1199999999999999E-3</v>
      </c>
    </row>
    <row r="53" spans="1:104" x14ac:dyDescent="0.25">
      <c r="A53" s="150">
        <v>36</v>
      </c>
      <c r="B53" s="151" t="s">
        <v>155</v>
      </c>
      <c r="C53" s="152" t="s">
        <v>156</v>
      </c>
      <c r="D53" s="153" t="s">
        <v>72</v>
      </c>
      <c r="E53" s="154">
        <v>6.9931000000000001</v>
      </c>
      <c r="F53" s="154"/>
      <c r="G53" s="155">
        <f t="shared" si="18"/>
        <v>0</v>
      </c>
      <c r="O53" s="149">
        <v>2</v>
      </c>
      <c r="AA53" s="122">
        <v>12</v>
      </c>
      <c r="AB53" s="122">
        <v>0</v>
      </c>
      <c r="AC53" s="122">
        <v>36</v>
      </c>
      <c r="AZ53" s="122">
        <v>1</v>
      </c>
      <c r="BA53" s="122">
        <f t="shared" si="19"/>
        <v>0</v>
      </c>
      <c r="BB53" s="122">
        <f t="shared" si="20"/>
        <v>0</v>
      </c>
      <c r="BC53" s="122">
        <f t="shared" si="21"/>
        <v>0</v>
      </c>
      <c r="BD53" s="122">
        <f t="shared" si="22"/>
        <v>0</v>
      </c>
      <c r="BE53" s="122">
        <f t="shared" si="23"/>
        <v>0</v>
      </c>
      <c r="CZ53" s="122">
        <v>1.2489999999999999E-2</v>
      </c>
    </row>
    <row r="54" spans="1:104" x14ac:dyDescent="0.25">
      <c r="A54" s="150">
        <v>37</v>
      </c>
      <c r="B54" s="151" t="s">
        <v>157</v>
      </c>
      <c r="C54" s="152" t="s">
        <v>158</v>
      </c>
      <c r="D54" s="153" t="s">
        <v>72</v>
      </c>
      <c r="E54" s="154">
        <v>9.4995999999999992</v>
      </c>
      <c r="F54" s="154"/>
      <c r="G54" s="155">
        <f t="shared" si="18"/>
        <v>0</v>
      </c>
      <c r="O54" s="149">
        <v>2</v>
      </c>
      <c r="AA54" s="122">
        <v>12</v>
      </c>
      <c r="AB54" s="122">
        <v>0</v>
      </c>
      <c r="AC54" s="122">
        <v>37</v>
      </c>
      <c r="AZ54" s="122">
        <v>1</v>
      </c>
      <c r="BA54" s="122">
        <f t="shared" si="19"/>
        <v>0</v>
      </c>
      <c r="BB54" s="122">
        <f t="shared" si="20"/>
        <v>0</v>
      </c>
      <c r="BC54" s="122">
        <f t="shared" si="21"/>
        <v>0</v>
      </c>
      <c r="BD54" s="122">
        <f t="shared" si="22"/>
        <v>0</v>
      </c>
      <c r="BE54" s="122">
        <f t="shared" si="23"/>
        <v>0</v>
      </c>
      <c r="CZ54" s="122">
        <v>7.4099999999999999E-3</v>
      </c>
    </row>
    <row r="55" spans="1:104" x14ac:dyDescent="0.25">
      <c r="A55" s="150">
        <v>38</v>
      </c>
      <c r="B55" s="151" t="s">
        <v>159</v>
      </c>
      <c r="C55" s="152" t="s">
        <v>160</v>
      </c>
      <c r="D55" s="153" t="s">
        <v>161</v>
      </c>
      <c r="E55" s="154">
        <v>5.52</v>
      </c>
      <c r="F55" s="154"/>
      <c r="G55" s="155">
        <f t="shared" si="18"/>
        <v>0</v>
      </c>
      <c r="O55" s="149">
        <v>2</v>
      </c>
      <c r="AA55" s="122">
        <v>12</v>
      </c>
      <c r="AB55" s="122">
        <v>0</v>
      </c>
      <c r="AC55" s="122">
        <v>38</v>
      </c>
      <c r="AZ55" s="122">
        <v>1</v>
      </c>
      <c r="BA55" s="122">
        <f t="shared" si="19"/>
        <v>0</v>
      </c>
      <c r="BB55" s="122">
        <f t="shared" si="20"/>
        <v>0</v>
      </c>
      <c r="BC55" s="122">
        <f t="shared" si="21"/>
        <v>0</v>
      </c>
      <c r="BD55" s="122">
        <f t="shared" si="22"/>
        <v>0</v>
      </c>
      <c r="BE55" s="122">
        <f t="shared" si="23"/>
        <v>0</v>
      </c>
      <c r="CZ55" s="122">
        <v>0</v>
      </c>
    </row>
    <row r="56" spans="1:104" x14ac:dyDescent="0.25">
      <c r="A56" s="150">
        <v>39</v>
      </c>
      <c r="B56" s="151" t="s">
        <v>162</v>
      </c>
      <c r="C56" s="152" t="s">
        <v>163</v>
      </c>
      <c r="D56" s="153" t="s">
        <v>161</v>
      </c>
      <c r="E56" s="154">
        <v>10.065300000000001</v>
      </c>
      <c r="F56" s="154"/>
      <c r="G56" s="155">
        <f t="shared" si="18"/>
        <v>0</v>
      </c>
      <c r="O56" s="149">
        <v>2</v>
      </c>
      <c r="AA56" s="122">
        <v>12</v>
      </c>
      <c r="AB56" s="122">
        <v>0</v>
      </c>
      <c r="AC56" s="122">
        <v>39</v>
      </c>
      <c r="AZ56" s="122">
        <v>1</v>
      </c>
      <c r="BA56" s="122">
        <f t="shared" si="19"/>
        <v>0</v>
      </c>
      <c r="BB56" s="122">
        <f t="shared" si="20"/>
        <v>0</v>
      </c>
      <c r="BC56" s="122">
        <f t="shared" si="21"/>
        <v>0</v>
      </c>
      <c r="BD56" s="122">
        <f t="shared" si="22"/>
        <v>0</v>
      </c>
      <c r="BE56" s="122">
        <f t="shared" si="23"/>
        <v>0</v>
      </c>
      <c r="CZ56" s="122">
        <v>0</v>
      </c>
    </row>
    <row r="57" spans="1:104" x14ac:dyDescent="0.25">
      <c r="A57" s="150">
        <v>40</v>
      </c>
      <c r="B57" s="151" t="s">
        <v>164</v>
      </c>
      <c r="C57" s="152" t="s">
        <v>165</v>
      </c>
      <c r="D57" s="153" t="s">
        <v>146</v>
      </c>
      <c r="E57" s="154">
        <v>67.415000000000006</v>
      </c>
      <c r="F57" s="154"/>
      <c r="G57" s="155">
        <f t="shared" si="18"/>
        <v>0</v>
      </c>
      <c r="O57" s="149">
        <v>2</v>
      </c>
      <c r="AA57" s="122">
        <v>12</v>
      </c>
      <c r="AB57" s="122">
        <v>0</v>
      </c>
      <c r="AC57" s="122">
        <v>40</v>
      </c>
      <c r="AZ57" s="122">
        <v>1</v>
      </c>
      <c r="BA57" s="122">
        <f t="shared" si="19"/>
        <v>0</v>
      </c>
      <c r="BB57" s="122">
        <f t="shared" si="20"/>
        <v>0</v>
      </c>
      <c r="BC57" s="122">
        <f t="shared" si="21"/>
        <v>0</v>
      </c>
      <c r="BD57" s="122">
        <f t="shared" si="22"/>
        <v>0</v>
      </c>
      <c r="BE57" s="122">
        <f t="shared" si="23"/>
        <v>0</v>
      </c>
      <c r="CZ57" s="122">
        <v>0</v>
      </c>
    </row>
    <row r="58" spans="1:104" x14ac:dyDescent="0.25">
      <c r="A58" s="150">
        <v>41</v>
      </c>
      <c r="B58" s="151" t="s">
        <v>166</v>
      </c>
      <c r="C58" s="152" t="s">
        <v>167</v>
      </c>
      <c r="D58" s="153" t="s">
        <v>68</v>
      </c>
      <c r="E58" s="154">
        <v>2</v>
      </c>
      <c r="F58" s="154"/>
      <c r="G58" s="155">
        <f t="shared" si="18"/>
        <v>0</v>
      </c>
      <c r="O58" s="149">
        <v>2</v>
      </c>
      <c r="AA58" s="122">
        <v>12</v>
      </c>
      <c r="AB58" s="122">
        <v>0</v>
      </c>
      <c r="AC58" s="122">
        <v>41</v>
      </c>
      <c r="AZ58" s="122">
        <v>1</v>
      </c>
      <c r="BA58" s="122">
        <f t="shared" si="19"/>
        <v>0</v>
      </c>
      <c r="BB58" s="122">
        <f t="shared" si="20"/>
        <v>0</v>
      </c>
      <c r="BC58" s="122">
        <f t="shared" si="21"/>
        <v>0</v>
      </c>
      <c r="BD58" s="122">
        <f t="shared" si="22"/>
        <v>0</v>
      </c>
      <c r="BE58" s="122">
        <f t="shared" si="23"/>
        <v>0</v>
      </c>
      <c r="CZ58" s="122">
        <v>0</v>
      </c>
    </row>
    <row r="59" spans="1:104" x14ac:dyDescent="0.25">
      <c r="A59" s="150">
        <v>42</v>
      </c>
      <c r="B59" s="151" t="s">
        <v>168</v>
      </c>
      <c r="C59" s="152" t="s">
        <v>169</v>
      </c>
      <c r="D59" s="153" t="s">
        <v>137</v>
      </c>
      <c r="E59" s="154">
        <v>1</v>
      </c>
      <c r="F59" s="154"/>
      <c r="G59" s="155">
        <f t="shared" si="18"/>
        <v>0</v>
      </c>
      <c r="O59" s="149">
        <v>2</v>
      </c>
      <c r="AA59" s="122">
        <v>12</v>
      </c>
      <c r="AB59" s="122">
        <v>0</v>
      </c>
      <c r="AC59" s="122">
        <v>42</v>
      </c>
      <c r="AZ59" s="122">
        <v>1</v>
      </c>
      <c r="BA59" s="122">
        <f t="shared" si="19"/>
        <v>0</v>
      </c>
      <c r="BB59" s="122">
        <f t="shared" si="20"/>
        <v>0</v>
      </c>
      <c r="BC59" s="122">
        <f t="shared" si="21"/>
        <v>0</v>
      </c>
      <c r="BD59" s="122">
        <f t="shared" si="22"/>
        <v>0</v>
      </c>
      <c r="BE59" s="122">
        <f t="shared" si="23"/>
        <v>0</v>
      </c>
      <c r="CZ59" s="122">
        <v>0</v>
      </c>
    </row>
    <row r="60" spans="1:104" x14ac:dyDescent="0.25">
      <c r="A60" s="150">
        <v>43</v>
      </c>
      <c r="B60" s="151" t="s">
        <v>170</v>
      </c>
      <c r="C60" s="152" t="s">
        <v>171</v>
      </c>
      <c r="D60" s="153" t="s">
        <v>77</v>
      </c>
      <c r="E60" s="154">
        <v>43.773000000000003</v>
      </c>
      <c r="F60" s="154"/>
      <c r="G60" s="155">
        <f t="shared" si="18"/>
        <v>0</v>
      </c>
      <c r="O60" s="149">
        <v>2</v>
      </c>
      <c r="AA60" s="122">
        <v>12</v>
      </c>
      <c r="AB60" s="122">
        <v>0</v>
      </c>
      <c r="AC60" s="122">
        <v>43</v>
      </c>
      <c r="AZ60" s="122">
        <v>1</v>
      </c>
      <c r="BA60" s="122">
        <f t="shared" si="19"/>
        <v>0</v>
      </c>
      <c r="BB60" s="122">
        <f t="shared" si="20"/>
        <v>0</v>
      </c>
      <c r="BC60" s="122">
        <f t="shared" si="21"/>
        <v>0</v>
      </c>
      <c r="BD60" s="122">
        <f t="shared" si="22"/>
        <v>0</v>
      </c>
      <c r="BE60" s="122">
        <f t="shared" si="23"/>
        <v>0</v>
      </c>
      <c r="CZ60" s="122">
        <v>0</v>
      </c>
    </row>
    <row r="61" spans="1:104" x14ac:dyDescent="0.25">
      <c r="A61" s="150">
        <v>44</v>
      </c>
      <c r="B61" s="151" t="s">
        <v>172</v>
      </c>
      <c r="C61" s="152" t="s">
        <v>173</v>
      </c>
      <c r="D61" s="153" t="s">
        <v>77</v>
      </c>
      <c r="E61" s="154">
        <v>43.773000000000003</v>
      </c>
      <c r="F61" s="154"/>
      <c r="G61" s="155">
        <f t="shared" si="18"/>
        <v>0</v>
      </c>
      <c r="O61" s="149">
        <v>2</v>
      </c>
      <c r="AA61" s="122">
        <v>12</v>
      </c>
      <c r="AB61" s="122">
        <v>0</v>
      </c>
      <c r="AC61" s="122">
        <v>44</v>
      </c>
      <c r="AZ61" s="122">
        <v>1</v>
      </c>
      <c r="BA61" s="122">
        <f t="shared" si="19"/>
        <v>0</v>
      </c>
      <c r="BB61" s="122">
        <f t="shared" si="20"/>
        <v>0</v>
      </c>
      <c r="BC61" s="122">
        <f t="shared" si="21"/>
        <v>0</v>
      </c>
      <c r="BD61" s="122">
        <f t="shared" si="22"/>
        <v>0</v>
      </c>
      <c r="BE61" s="122">
        <f t="shared" si="23"/>
        <v>0</v>
      </c>
      <c r="CZ61" s="122">
        <v>0</v>
      </c>
    </row>
    <row r="62" spans="1:104" x14ac:dyDescent="0.25">
      <c r="A62" s="150">
        <v>45</v>
      </c>
      <c r="B62" s="151" t="s">
        <v>174</v>
      </c>
      <c r="C62" s="152" t="s">
        <v>175</v>
      </c>
      <c r="D62" s="153" t="s">
        <v>106</v>
      </c>
      <c r="E62" s="154">
        <v>268.00799999999998</v>
      </c>
      <c r="F62" s="154"/>
      <c r="G62" s="155">
        <f t="shared" si="18"/>
        <v>0</v>
      </c>
      <c r="O62" s="149">
        <v>2</v>
      </c>
      <c r="AA62" s="122">
        <v>12</v>
      </c>
      <c r="AB62" s="122">
        <v>0</v>
      </c>
      <c r="AC62" s="122">
        <v>45</v>
      </c>
      <c r="AZ62" s="122">
        <v>1</v>
      </c>
      <c r="BA62" s="122">
        <f t="shared" si="19"/>
        <v>0</v>
      </c>
      <c r="BB62" s="122">
        <f t="shared" si="20"/>
        <v>0</v>
      </c>
      <c r="BC62" s="122">
        <f t="shared" si="21"/>
        <v>0</v>
      </c>
      <c r="BD62" s="122">
        <f t="shared" si="22"/>
        <v>0</v>
      </c>
      <c r="BE62" s="122">
        <f t="shared" si="23"/>
        <v>0</v>
      </c>
      <c r="CZ62" s="122">
        <v>0</v>
      </c>
    </row>
    <row r="63" spans="1:104" x14ac:dyDescent="0.25">
      <c r="A63" s="150">
        <v>46</v>
      </c>
      <c r="B63" s="151" t="s">
        <v>176</v>
      </c>
      <c r="C63" s="152" t="s">
        <v>177</v>
      </c>
      <c r="D63" s="153" t="s">
        <v>106</v>
      </c>
      <c r="E63" s="154">
        <v>2412.0720000000001</v>
      </c>
      <c r="F63" s="154"/>
      <c r="G63" s="155">
        <f t="shared" si="18"/>
        <v>0</v>
      </c>
      <c r="O63" s="149">
        <v>2</v>
      </c>
      <c r="AA63" s="122">
        <v>12</v>
      </c>
      <c r="AB63" s="122">
        <v>0</v>
      </c>
      <c r="AC63" s="122">
        <v>46</v>
      </c>
      <c r="AZ63" s="122">
        <v>1</v>
      </c>
      <c r="BA63" s="122">
        <f t="shared" si="19"/>
        <v>0</v>
      </c>
      <c r="BB63" s="122">
        <f t="shared" si="20"/>
        <v>0</v>
      </c>
      <c r="BC63" s="122">
        <f t="shared" si="21"/>
        <v>0</v>
      </c>
      <c r="BD63" s="122">
        <f t="shared" si="22"/>
        <v>0</v>
      </c>
      <c r="BE63" s="122">
        <f t="shared" si="23"/>
        <v>0</v>
      </c>
      <c r="CZ63" s="122">
        <v>0</v>
      </c>
    </row>
    <row r="64" spans="1:104" x14ac:dyDescent="0.25">
      <c r="A64" s="150">
        <v>47</v>
      </c>
      <c r="B64" s="151" t="s">
        <v>178</v>
      </c>
      <c r="C64" s="152" t="s">
        <v>179</v>
      </c>
      <c r="D64" s="153" t="s">
        <v>106</v>
      </c>
      <c r="E64" s="154">
        <v>268.00799999999998</v>
      </c>
      <c r="F64" s="154"/>
      <c r="G64" s="155">
        <f t="shared" si="18"/>
        <v>0</v>
      </c>
      <c r="O64" s="149">
        <v>2</v>
      </c>
      <c r="AA64" s="122">
        <v>12</v>
      </c>
      <c r="AB64" s="122">
        <v>0</v>
      </c>
      <c r="AC64" s="122">
        <v>47</v>
      </c>
      <c r="AZ64" s="122">
        <v>1</v>
      </c>
      <c r="BA64" s="122">
        <f t="shared" si="19"/>
        <v>0</v>
      </c>
      <c r="BB64" s="122">
        <f t="shared" si="20"/>
        <v>0</v>
      </c>
      <c r="BC64" s="122">
        <f t="shared" si="21"/>
        <v>0</v>
      </c>
      <c r="BD64" s="122">
        <f t="shared" si="22"/>
        <v>0</v>
      </c>
      <c r="BE64" s="122">
        <f t="shared" si="23"/>
        <v>0</v>
      </c>
      <c r="CZ64" s="122">
        <v>0</v>
      </c>
    </row>
    <row r="65" spans="1:104" x14ac:dyDescent="0.25">
      <c r="A65" s="150">
        <v>48</v>
      </c>
      <c r="B65" s="151" t="s">
        <v>180</v>
      </c>
      <c r="C65" s="152" t="s">
        <v>181</v>
      </c>
      <c r="D65" s="153" t="s">
        <v>106</v>
      </c>
      <c r="E65" s="154">
        <v>3216.096</v>
      </c>
      <c r="F65" s="154"/>
      <c r="G65" s="155">
        <f t="shared" si="18"/>
        <v>0</v>
      </c>
      <c r="O65" s="149">
        <v>2</v>
      </c>
      <c r="AA65" s="122">
        <v>12</v>
      </c>
      <c r="AB65" s="122">
        <v>0</v>
      </c>
      <c r="AC65" s="122">
        <v>48</v>
      </c>
      <c r="AZ65" s="122">
        <v>1</v>
      </c>
      <c r="BA65" s="122">
        <f t="shared" si="19"/>
        <v>0</v>
      </c>
      <c r="BB65" s="122">
        <f t="shared" si="20"/>
        <v>0</v>
      </c>
      <c r="BC65" s="122">
        <f t="shared" si="21"/>
        <v>0</v>
      </c>
      <c r="BD65" s="122">
        <f t="shared" si="22"/>
        <v>0</v>
      </c>
      <c r="BE65" s="122">
        <f t="shared" si="23"/>
        <v>0</v>
      </c>
      <c r="CZ65" s="122">
        <v>0</v>
      </c>
    </row>
    <row r="66" spans="1:104" x14ac:dyDescent="0.25">
      <c r="A66" s="150">
        <v>49</v>
      </c>
      <c r="B66" s="151" t="s">
        <v>182</v>
      </c>
      <c r="C66" s="152" t="s">
        <v>183</v>
      </c>
      <c r="D66" s="153" t="s">
        <v>106</v>
      </c>
      <c r="E66" s="154">
        <v>268.00799999999998</v>
      </c>
      <c r="F66" s="154"/>
      <c r="G66" s="155">
        <f t="shared" si="18"/>
        <v>0</v>
      </c>
      <c r="O66" s="149">
        <v>2</v>
      </c>
      <c r="AA66" s="122">
        <v>12</v>
      </c>
      <c r="AB66" s="122">
        <v>0</v>
      </c>
      <c r="AC66" s="122">
        <v>49</v>
      </c>
      <c r="AZ66" s="122">
        <v>1</v>
      </c>
      <c r="BA66" s="122">
        <f t="shared" si="19"/>
        <v>0</v>
      </c>
      <c r="BB66" s="122">
        <f t="shared" si="20"/>
        <v>0</v>
      </c>
      <c r="BC66" s="122">
        <f t="shared" si="21"/>
        <v>0</v>
      </c>
      <c r="BD66" s="122">
        <f t="shared" si="22"/>
        <v>0</v>
      </c>
      <c r="BE66" s="122">
        <f t="shared" si="23"/>
        <v>0</v>
      </c>
      <c r="CZ66" s="122">
        <v>0</v>
      </c>
    </row>
    <row r="67" spans="1:104" x14ac:dyDescent="0.25">
      <c r="A67" s="156"/>
      <c r="B67" s="157" t="s">
        <v>69</v>
      </c>
      <c r="C67" s="158" t="str">
        <f>CONCATENATE(B50," ",C50)</f>
        <v>96 Bourání konstrukcí</v>
      </c>
      <c r="D67" s="156"/>
      <c r="E67" s="159"/>
      <c r="F67" s="159"/>
      <c r="G67" s="160">
        <f>SUM(G50:G66)</f>
        <v>0</v>
      </c>
      <c r="O67" s="149">
        <v>4</v>
      </c>
      <c r="BA67" s="161">
        <f>SUM(BA50:BA66)</f>
        <v>0</v>
      </c>
      <c r="BB67" s="161">
        <f>SUM(BB50:BB66)</f>
        <v>0</v>
      </c>
      <c r="BC67" s="161">
        <f>SUM(BC50:BC66)</f>
        <v>0</v>
      </c>
      <c r="BD67" s="161">
        <f>SUM(BD50:BD66)</f>
        <v>0</v>
      </c>
      <c r="BE67" s="161">
        <f>SUM(BE50:BE66)</f>
        <v>0</v>
      </c>
    </row>
    <row r="68" spans="1:104" x14ac:dyDescent="0.25">
      <c r="A68" s="142" t="s">
        <v>65</v>
      </c>
      <c r="B68" s="143" t="s">
        <v>184</v>
      </c>
      <c r="C68" s="144" t="s">
        <v>185</v>
      </c>
      <c r="D68" s="145"/>
      <c r="E68" s="146"/>
      <c r="F68" s="146"/>
      <c r="G68" s="147"/>
      <c r="H68" s="148"/>
      <c r="I68" s="148"/>
      <c r="O68" s="149">
        <v>1</v>
      </c>
    </row>
    <row r="69" spans="1:104" x14ac:dyDescent="0.25">
      <c r="A69" s="150">
        <v>50</v>
      </c>
      <c r="B69" s="151" t="s">
        <v>186</v>
      </c>
      <c r="C69" s="152" t="s">
        <v>187</v>
      </c>
      <c r="D69" s="153" t="s">
        <v>106</v>
      </c>
      <c r="E69" s="154">
        <v>318.45100000000002</v>
      </c>
      <c r="F69" s="154"/>
      <c r="G69" s="155">
        <f>E69*F69</f>
        <v>0</v>
      </c>
      <c r="O69" s="149">
        <v>2</v>
      </c>
      <c r="AA69" s="122">
        <v>12</v>
      </c>
      <c r="AB69" s="122">
        <v>0</v>
      </c>
      <c r="AC69" s="122">
        <v>50</v>
      </c>
      <c r="AZ69" s="122">
        <v>1</v>
      </c>
      <c r="BA69" s="122">
        <f>IF(AZ69=1,G69,0)</f>
        <v>0</v>
      </c>
      <c r="BB69" s="122">
        <f>IF(AZ69=2,G69,0)</f>
        <v>0</v>
      </c>
      <c r="BC69" s="122">
        <f>IF(AZ69=3,G69,0)</f>
        <v>0</v>
      </c>
      <c r="BD69" s="122">
        <f>IF(AZ69=4,G69,0)</f>
        <v>0</v>
      </c>
      <c r="BE69" s="122">
        <f>IF(AZ69=5,G69,0)</f>
        <v>0</v>
      </c>
      <c r="CZ69" s="122">
        <v>0</v>
      </c>
    </row>
    <row r="70" spans="1:104" x14ac:dyDescent="0.25">
      <c r="A70" s="156"/>
      <c r="B70" s="157" t="s">
        <v>69</v>
      </c>
      <c r="C70" s="158" t="str">
        <f>CONCATENATE(B68," ",C68)</f>
        <v>99 Staveništní přesun hmot</v>
      </c>
      <c r="D70" s="156"/>
      <c r="E70" s="159"/>
      <c r="F70" s="159"/>
      <c r="G70" s="160">
        <f>SUM(G68:G69)</f>
        <v>0</v>
      </c>
      <c r="O70" s="149">
        <v>4</v>
      </c>
      <c r="BA70" s="161">
        <f>SUM(BA68:BA69)</f>
        <v>0</v>
      </c>
      <c r="BB70" s="161">
        <f>SUM(BB68:BB69)</f>
        <v>0</v>
      </c>
      <c r="BC70" s="161">
        <f>SUM(BC68:BC69)</f>
        <v>0</v>
      </c>
      <c r="BD70" s="161">
        <f>SUM(BD68:BD69)</f>
        <v>0</v>
      </c>
      <c r="BE70" s="161">
        <f>SUM(BE68:BE69)</f>
        <v>0</v>
      </c>
    </row>
    <row r="71" spans="1:104" x14ac:dyDescent="0.25">
      <c r="A71" s="142" t="s">
        <v>65</v>
      </c>
      <c r="B71" s="143" t="s">
        <v>188</v>
      </c>
      <c r="C71" s="144" t="s">
        <v>189</v>
      </c>
      <c r="D71" s="145"/>
      <c r="E71" s="146"/>
      <c r="F71" s="146"/>
      <c r="G71" s="147"/>
      <c r="H71" s="148"/>
      <c r="I71" s="148"/>
      <c r="O71" s="149">
        <v>1</v>
      </c>
    </row>
    <row r="72" spans="1:104" ht="21" x14ac:dyDescent="0.25">
      <c r="A72" s="150">
        <v>51</v>
      </c>
      <c r="B72" s="151" t="s">
        <v>190</v>
      </c>
      <c r="C72" s="152" t="s">
        <v>191</v>
      </c>
      <c r="D72" s="153" t="s">
        <v>77</v>
      </c>
      <c r="E72" s="154">
        <v>89.845500000000001</v>
      </c>
      <c r="F72" s="154"/>
      <c r="G72" s="155">
        <f>E72*F72</f>
        <v>0</v>
      </c>
      <c r="O72" s="149">
        <v>2</v>
      </c>
      <c r="AA72" s="122">
        <v>12</v>
      </c>
      <c r="AB72" s="122">
        <v>0</v>
      </c>
      <c r="AC72" s="122">
        <v>51</v>
      </c>
      <c r="AZ72" s="122">
        <v>2</v>
      </c>
      <c r="BA72" s="122">
        <f>IF(AZ72=1,G72,0)</f>
        <v>0</v>
      </c>
      <c r="BB72" s="122">
        <f>IF(AZ72=2,G72,0)</f>
        <v>0</v>
      </c>
      <c r="BC72" s="122">
        <f>IF(AZ72=3,G72,0)</f>
        <v>0</v>
      </c>
      <c r="BD72" s="122">
        <f>IF(AZ72=4,G72,0)</f>
        <v>0</v>
      </c>
      <c r="BE72" s="122">
        <f>IF(AZ72=5,G72,0)</f>
        <v>0</v>
      </c>
      <c r="CZ72" s="122">
        <v>5.1999999999999995E-4</v>
      </c>
    </row>
    <row r="73" spans="1:104" ht="21" x14ac:dyDescent="0.25">
      <c r="A73" s="150">
        <v>52</v>
      </c>
      <c r="B73" s="151" t="s">
        <v>192</v>
      </c>
      <c r="C73" s="152" t="s">
        <v>193</v>
      </c>
      <c r="D73" s="153" t="s">
        <v>77</v>
      </c>
      <c r="E73" s="154">
        <v>89.845500000000001</v>
      </c>
      <c r="F73" s="154"/>
      <c r="G73" s="155">
        <f>E73*F73</f>
        <v>0</v>
      </c>
      <c r="O73" s="149">
        <v>2</v>
      </c>
      <c r="AA73" s="122">
        <v>12</v>
      </c>
      <c r="AB73" s="122">
        <v>0</v>
      </c>
      <c r="AC73" s="122">
        <v>52</v>
      </c>
      <c r="AZ73" s="122">
        <v>2</v>
      </c>
      <c r="BA73" s="122">
        <f>IF(AZ73=1,G73,0)</f>
        <v>0</v>
      </c>
      <c r="BB73" s="122">
        <f>IF(AZ73=2,G73,0)</f>
        <v>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2.1199999999999999E-3</v>
      </c>
    </row>
    <row r="74" spans="1:104" x14ac:dyDescent="0.25">
      <c r="A74" s="150">
        <v>53</v>
      </c>
      <c r="B74" s="151" t="s">
        <v>194</v>
      </c>
      <c r="C74" s="152" t="s">
        <v>195</v>
      </c>
      <c r="D74" s="153" t="s">
        <v>77</v>
      </c>
      <c r="E74" s="154">
        <v>89.845500000000001</v>
      </c>
      <c r="F74" s="154"/>
      <c r="G74" s="155">
        <f>E74*F74</f>
        <v>0</v>
      </c>
      <c r="O74" s="149">
        <v>2</v>
      </c>
      <c r="AA74" s="122">
        <v>12</v>
      </c>
      <c r="AB74" s="122">
        <v>0</v>
      </c>
      <c r="AC74" s="122">
        <v>53</v>
      </c>
      <c r="AZ74" s="122">
        <v>2</v>
      </c>
      <c r="BA74" s="122">
        <f>IF(AZ74=1,G74,0)</f>
        <v>0</v>
      </c>
      <c r="BB74" s="122">
        <f>IF(AZ74=2,G74,0)</f>
        <v>0</v>
      </c>
      <c r="BC74" s="122">
        <f>IF(AZ74=3,G74,0)</f>
        <v>0</v>
      </c>
      <c r="BD74" s="122">
        <f>IF(AZ74=4,G74,0)</f>
        <v>0</v>
      </c>
      <c r="BE74" s="122">
        <f>IF(AZ74=5,G74,0)</f>
        <v>0</v>
      </c>
      <c r="CZ74" s="122">
        <v>8.0999999999999996E-4</v>
      </c>
    </row>
    <row r="75" spans="1:104" x14ac:dyDescent="0.25">
      <c r="A75" s="150">
        <v>54</v>
      </c>
      <c r="B75" s="151" t="s">
        <v>196</v>
      </c>
      <c r="C75" s="152" t="s">
        <v>197</v>
      </c>
      <c r="D75" s="153" t="s">
        <v>77</v>
      </c>
      <c r="E75" s="154">
        <v>98.830100000000002</v>
      </c>
      <c r="F75" s="154"/>
      <c r="G75" s="155">
        <f>E75*F75</f>
        <v>0</v>
      </c>
      <c r="O75" s="149">
        <v>2</v>
      </c>
      <c r="AA75" s="122">
        <v>12</v>
      </c>
      <c r="AB75" s="122">
        <v>1</v>
      </c>
      <c r="AC75" s="122">
        <v>54</v>
      </c>
      <c r="AZ75" s="122">
        <v>2</v>
      </c>
      <c r="BA75" s="122">
        <f>IF(AZ75=1,G75,0)</f>
        <v>0</v>
      </c>
      <c r="BB75" s="122">
        <f>IF(AZ75=2,G75,0)</f>
        <v>0</v>
      </c>
      <c r="BC75" s="122">
        <f>IF(AZ75=3,G75,0)</f>
        <v>0</v>
      </c>
      <c r="BD75" s="122">
        <f>IF(AZ75=4,G75,0)</f>
        <v>0</v>
      </c>
      <c r="BE75" s="122">
        <f>IF(AZ75=5,G75,0)</f>
        <v>0</v>
      </c>
      <c r="CZ75" s="122">
        <v>4.0000000000000002E-4</v>
      </c>
    </row>
    <row r="76" spans="1:104" x14ac:dyDescent="0.25">
      <c r="A76" s="150">
        <v>55</v>
      </c>
      <c r="B76" s="151" t="s">
        <v>198</v>
      </c>
      <c r="C76" s="152" t="s">
        <v>199</v>
      </c>
      <c r="D76" s="153" t="s">
        <v>54</v>
      </c>
      <c r="E76" s="154">
        <v>3.75</v>
      </c>
      <c r="F76" s="154"/>
      <c r="G76" s="155">
        <f>E76*F76</f>
        <v>0</v>
      </c>
      <c r="O76" s="149">
        <v>2</v>
      </c>
      <c r="AA76" s="122">
        <v>12</v>
      </c>
      <c r="AB76" s="122">
        <v>0</v>
      </c>
      <c r="AC76" s="122">
        <v>55</v>
      </c>
      <c r="AZ76" s="122">
        <v>2</v>
      </c>
      <c r="BA76" s="122">
        <f>IF(AZ76=1,G76,0)</f>
        <v>0</v>
      </c>
      <c r="BB76" s="122">
        <f>IF(AZ76=2,G76,0)</f>
        <v>0</v>
      </c>
      <c r="BC76" s="122">
        <f>IF(AZ76=3,G76,0)</f>
        <v>0</v>
      </c>
      <c r="BD76" s="122">
        <f>IF(AZ76=4,G76,0)</f>
        <v>0</v>
      </c>
      <c r="BE76" s="122">
        <f>IF(AZ76=5,G76,0)</f>
        <v>0</v>
      </c>
      <c r="CZ76" s="122">
        <v>0</v>
      </c>
    </row>
    <row r="77" spans="1:104" x14ac:dyDescent="0.25">
      <c r="A77" s="156"/>
      <c r="B77" s="157" t="s">
        <v>69</v>
      </c>
      <c r="C77" s="158" t="str">
        <f>CONCATENATE(B71," ",C71)</f>
        <v>711 Izolace proti vodě</v>
      </c>
      <c r="D77" s="156"/>
      <c r="E77" s="159"/>
      <c r="F77" s="159"/>
      <c r="G77" s="160">
        <f>SUM(G71:G76)</f>
        <v>0</v>
      </c>
      <c r="O77" s="149">
        <v>4</v>
      </c>
      <c r="BA77" s="161">
        <f>SUM(BA71:BA76)</f>
        <v>0</v>
      </c>
      <c r="BB77" s="161">
        <f>SUM(BB71:BB76)</f>
        <v>0</v>
      </c>
      <c r="BC77" s="161">
        <f>SUM(BC71:BC76)</f>
        <v>0</v>
      </c>
      <c r="BD77" s="161">
        <f>SUM(BD71:BD76)</f>
        <v>0</v>
      </c>
      <c r="BE77" s="161">
        <f>SUM(BE71:BE76)</f>
        <v>0</v>
      </c>
    </row>
    <row r="78" spans="1:104" x14ac:dyDescent="0.25">
      <c r="A78" s="142" t="s">
        <v>65</v>
      </c>
      <c r="B78" s="143" t="s">
        <v>200</v>
      </c>
      <c r="C78" s="144" t="s">
        <v>201</v>
      </c>
      <c r="D78" s="145"/>
      <c r="E78" s="146"/>
      <c r="F78" s="146"/>
      <c r="G78" s="147"/>
      <c r="H78" s="148"/>
      <c r="I78" s="148"/>
      <c r="O78" s="149">
        <v>1</v>
      </c>
    </row>
    <row r="79" spans="1:104" ht="21" x14ac:dyDescent="0.25">
      <c r="A79" s="150">
        <v>56</v>
      </c>
      <c r="B79" s="151" t="s">
        <v>202</v>
      </c>
      <c r="C79" s="152" t="s">
        <v>203</v>
      </c>
      <c r="D79" s="153" t="s">
        <v>146</v>
      </c>
      <c r="E79" s="154">
        <v>70.849999999999994</v>
      </c>
      <c r="F79" s="154"/>
      <c r="G79" s="155">
        <f>E79*F79</f>
        <v>0</v>
      </c>
      <c r="O79" s="149">
        <v>2</v>
      </c>
      <c r="AA79" s="122">
        <v>12</v>
      </c>
      <c r="AB79" s="122">
        <v>0</v>
      </c>
      <c r="AC79" s="122">
        <v>56</v>
      </c>
      <c r="AZ79" s="122">
        <v>2</v>
      </c>
      <c r="BA79" s="122">
        <f>IF(AZ79=1,G79,0)</f>
        <v>0</v>
      </c>
      <c r="BB79" s="122">
        <f>IF(AZ79=2,G79,0)</f>
        <v>0</v>
      </c>
      <c r="BC79" s="122">
        <f>IF(AZ79=3,G79,0)</f>
        <v>0</v>
      </c>
      <c r="BD79" s="122">
        <f>IF(AZ79=4,G79,0)</f>
        <v>0</v>
      </c>
      <c r="BE79" s="122">
        <f>IF(AZ79=5,G79,0)</f>
        <v>0</v>
      </c>
      <c r="CZ79" s="122">
        <v>5.1900000000000002E-3</v>
      </c>
    </row>
    <row r="80" spans="1:104" x14ac:dyDescent="0.25">
      <c r="A80" s="150">
        <v>57</v>
      </c>
      <c r="B80" s="151" t="s">
        <v>204</v>
      </c>
      <c r="C80" s="152" t="s">
        <v>205</v>
      </c>
      <c r="D80" s="153" t="s">
        <v>54</v>
      </c>
      <c r="E80" s="154">
        <v>1.85</v>
      </c>
      <c r="F80" s="154"/>
      <c r="G80" s="155">
        <f>E80*F80</f>
        <v>0</v>
      </c>
      <c r="O80" s="149">
        <v>2</v>
      </c>
      <c r="AA80" s="122">
        <v>12</v>
      </c>
      <c r="AB80" s="122">
        <v>0</v>
      </c>
      <c r="AC80" s="122">
        <v>57</v>
      </c>
      <c r="AZ80" s="122">
        <v>2</v>
      </c>
      <c r="BA80" s="122">
        <f>IF(AZ80=1,G80,0)</f>
        <v>0</v>
      </c>
      <c r="BB80" s="122">
        <f>IF(AZ80=2,G80,0)</f>
        <v>0</v>
      </c>
      <c r="BC80" s="122">
        <f>IF(AZ80=3,G80,0)</f>
        <v>0</v>
      </c>
      <c r="BD80" s="122">
        <f>IF(AZ80=4,G80,0)</f>
        <v>0</v>
      </c>
      <c r="BE80" s="122">
        <f>IF(AZ80=5,G80,0)</f>
        <v>0</v>
      </c>
      <c r="CZ80" s="122">
        <v>0</v>
      </c>
    </row>
    <row r="81" spans="1:104" x14ac:dyDescent="0.25">
      <c r="A81" s="156"/>
      <c r="B81" s="157" t="s">
        <v>69</v>
      </c>
      <c r="C81" s="158" t="str">
        <f>CONCATENATE(B78," ",C78)</f>
        <v>764 Konstrukce klempířské</v>
      </c>
      <c r="D81" s="156"/>
      <c r="E81" s="159"/>
      <c r="F81" s="159"/>
      <c r="G81" s="160">
        <f>SUM(G78:G80)</f>
        <v>0</v>
      </c>
      <c r="O81" s="149">
        <v>4</v>
      </c>
      <c r="BA81" s="161">
        <f>SUM(BA78:BA80)</f>
        <v>0</v>
      </c>
      <c r="BB81" s="161">
        <f>SUM(BB78:BB80)</f>
        <v>0</v>
      </c>
      <c r="BC81" s="161">
        <f>SUM(BC78:BC80)</f>
        <v>0</v>
      </c>
      <c r="BD81" s="161">
        <f>SUM(BD78:BD80)</f>
        <v>0</v>
      </c>
      <c r="BE81" s="161">
        <f>SUM(BE78:BE80)</f>
        <v>0</v>
      </c>
    </row>
    <row r="82" spans="1:104" x14ac:dyDescent="0.25">
      <c r="A82" s="142" t="s">
        <v>65</v>
      </c>
      <c r="B82" s="143" t="s">
        <v>206</v>
      </c>
      <c r="C82" s="144" t="s">
        <v>207</v>
      </c>
      <c r="D82" s="145"/>
      <c r="E82" s="146"/>
      <c r="F82" s="146"/>
      <c r="G82" s="147"/>
      <c r="H82" s="148"/>
      <c r="I82" s="148"/>
      <c r="O82" s="149">
        <v>1</v>
      </c>
    </row>
    <row r="83" spans="1:104" x14ac:dyDescent="0.25">
      <c r="A83" s="150">
        <v>58</v>
      </c>
      <c r="B83" s="151" t="s">
        <v>208</v>
      </c>
      <c r="C83" s="152" t="s">
        <v>209</v>
      </c>
      <c r="D83" s="153" t="s">
        <v>137</v>
      </c>
      <c r="E83" s="154">
        <v>49</v>
      </c>
      <c r="F83" s="154"/>
      <c r="G83" s="155">
        <f>E83*F83</f>
        <v>0</v>
      </c>
      <c r="O83" s="149">
        <v>2</v>
      </c>
      <c r="AA83" s="122">
        <v>12</v>
      </c>
      <c r="AB83" s="122">
        <v>0</v>
      </c>
      <c r="AC83" s="122">
        <v>58</v>
      </c>
      <c r="AZ83" s="122">
        <v>2</v>
      </c>
      <c r="BA83" s="122">
        <f>IF(AZ83=1,G83,0)</f>
        <v>0</v>
      </c>
      <c r="BB83" s="122">
        <f>IF(AZ83=2,G83,0)</f>
        <v>0</v>
      </c>
      <c r="BC83" s="122">
        <f>IF(AZ83=3,G83,0)</f>
        <v>0</v>
      </c>
      <c r="BD83" s="122">
        <f>IF(AZ83=4,G83,0)</f>
        <v>0</v>
      </c>
      <c r="BE83" s="122">
        <f>IF(AZ83=5,G83,0)</f>
        <v>0</v>
      </c>
      <c r="CZ83" s="122">
        <v>0</v>
      </c>
    </row>
    <row r="84" spans="1:104" ht="21" x14ac:dyDescent="0.25">
      <c r="A84" s="150">
        <v>59</v>
      </c>
      <c r="B84" s="151" t="s">
        <v>210</v>
      </c>
      <c r="C84" s="152" t="s">
        <v>211</v>
      </c>
      <c r="D84" s="153" t="s">
        <v>68</v>
      </c>
      <c r="E84" s="154">
        <v>50</v>
      </c>
      <c r="F84" s="154"/>
      <c r="G84" s="155">
        <f>E84*F84</f>
        <v>0</v>
      </c>
      <c r="O84" s="149">
        <v>2</v>
      </c>
      <c r="AA84" s="122">
        <v>12</v>
      </c>
      <c r="AB84" s="122">
        <v>0</v>
      </c>
      <c r="AC84" s="122">
        <v>59</v>
      </c>
      <c r="AZ84" s="122">
        <v>2</v>
      </c>
      <c r="BA84" s="122">
        <f>IF(AZ84=1,G84,0)</f>
        <v>0</v>
      </c>
      <c r="BB84" s="122">
        <f>IF(AZ84=2,G84,0)</f>
        <v>0</v>
      </c>
      <c r="BC84" s="122">
        <f>IF(AZ84=3,G84,0)</f>
        <v>0</v>
      </c>
      <c r="BD84" s="122">
        <f>IF(AZ84=4,G84,0)</f>
        <v>0</v>
      </c>
      <c r="BE84" s="122">
        <f>IF(AZ84=5,G84,0)</f>
        <v>0</v>
      </c>
      <c r="CZ84" s="122">
        <v>0</v>
      </c>
    </row>
    <row r="85" spans="1:104" ht="21" x14ac:dyDescent="0.25">
      <c r="A85" s="150">
        <v>60</v>
      </c>
      <c r="B85" s="151" t="s">
        <v>212</v>
      </c>
      <c r="C85" s="152" t="s">
        <v>213</v>
      </c>
      <c r="D85" s="153" t="s">
        <v>137</v>
      </c>
      <c r="E85" s="154">
        <v>1</v>
      </c>
      <c r="F85" s="154"/>
      <c r="G85" s="155">
        <f>E85*F85</f>
        <v>0</v>
      </c>
      <c r="O85" s="149">
        <v>2</v>
      </c>
      <c r="AA85" s="122">
        <v>12</v>
      </c>
      <c r="AB85" s="122">
        <v>0</v>
      </c>
      <c r="AC85" s="122">
        <v>60</v>
      </c>
      <c r="AZ85" s="122">
        <v>2</v>
      </c>
      <c r="BA85" s="122">
        <f>IF(AZ85=1,G85,0)</f>
        <v>0</v>
      </c>
      <c r="BB85" s="122">
        <f>IF(AZ85=2,G85,0)</f>
        <v>0</v>
      </c>
      <c r="BC85" s="122">
        <f>IF(AZ85=3,G85,0)</f>
        <v>0</v>
      </c>
      <c r="BD85" s="122">
        <f>IF(AZ85=4,G85,0)</f>
        <v>0</v>
      </c>
      <c r="BE85" s="122">
        <f>IF(AZ85=5,G85,0)</f>
        <v>0</v>
      </c>
      <c r="CZ85" s="122">
        <v>0</v>
      </c>
    </row>
    <row r="86" spans="1:104" ht="21" x14ac:dyDescent="0.25">
      <c r="A86" s="150">
        <v>61</v>
      </c>
      <c r="B86" s="151" t="s">
        <v>214</v>
      </c>
      <c r="C86" s="152" t="s">
        <v>215</v>
      </c>
      <c r="D86" s="153" t="s">
        <v>137</v>
      </c>
      <c r="E86" s="154">
        <v>1</v>
      </c>
      <c r="F86" s="154"/>
      <c r="G86" s="155">
        <f>E86*F86</f>
        <v>0</v>
      </c>
      <c r="O86" s="149">
        <v>2</v>
      </c>
      <c r="AA86" s="122">
        <v>12</v>
      </c>
      <c r="AB86" s="122">
        <v>0</v>
      </c>
      <c r="AC86" s="122">
        <v>61</v>
      </c>
      <c r="AZ86" s="122">
        <v>2</v>
      </c>
      <c r="BA86" s="122">
        <f>IF(AZ86=1,G86,0)</f>
        <v>0</v>
      </c>
      <c r="BB86" s="122">
        <f>IF(AZ86=2,G86,0)</f>
        <v>0</v>
      </c>
      <c r="BC86" s="122">
        <f>IF(AZ86=3,G86,0)</f>
        <v>0</v>
      </c>
      <c r="BD86" s="122">
        <f>IF(AZ86=4,G86,0)</f>
        <v>0</v>
      </c>
      <c r="BE86" s="122">
        <f>IF(AZ86=5,G86,0)</f>
        <v>0</v>
      </c>
      <c r="CZ86" s="122">
        <v>0</v>
      </c>
    </row>
    <row r="87" spans="1:104" x14ac:dyDescent="0.25">
      <c r="A87" s="150">
        <v>62</v>
      </c>
      <c r="B87" s="151" t="s">
        <v>216</v>
      </c>
      <c r="C87" s="152" t="s">
        <v>217</v>
      </c>
      <c r="D87" s="153" t="s">
        <v>54</v>
      </c>
      <c r="E87" s="154">
        <v>1.65</v>
      </c>
      <c r="F87" s="154"/>
      <c r="G87" s="155">
        <f>E87*F87</f>
        <v>0</v>
      </c>
      <c r="O87" s="149">
        <v>2</v>
      </c>
      <c r="AA87" s="122">
        <v>12</v>
      </c>
      <c r="AB87" s="122">
        <v>0</v>
      </c>
      <c r="AC87" s="122">
        <v>62</v>
      </c>
      <c r="AZ87" s="122">
        <v>2</v>
      </c>
      <c r="BA87" s="122">
        <f>IF(AZ87=1,G87,0)</f>
        <v>0</v>
      </c>
      <c r="BB87" s="122">
        <f>IF(AZ87=2,G87,0)</f>
        <v>0</v>
      </c>
      <c r="BC87" s="122">
        <f>IF(AZ87=3,G87,0)</f>
        <v>0</v>
      </c>
      <c r="BD87" s="122">
        <f>IF(AZ87=4,G87,0)</f>
        <v>0</v>
      </c>
      <c r="BE87" s="122">
        <f>IF(AZ87=5,G87,0)</f>
        <v>0</v>
      </c>
      <c r="CZ87" s="122">
        <v>0</v>
      </c>
    </row>
    <row r="88" spans="1:104" x14ac:dyDescent="0.25">
      <c r="A88" s="156"/>
      <c r="B88" s="157" t="s">
        <v>69</v>
      </c>
      <c r="C88" s="158" t="str">
        <f>CONCATENATE(B82," ",C82)</f>
        <v>767 Konstrukce zámečnické</v>
      </c>
      <c r="D88" s="156"/>
      <c r="E88" s="159"/>
      <c r="F88" s="159"/>
      <c r="G88" s="160">
        <f>SUM(G82:G87)</f>
        <v>0</v>
      </c>
      <c r="O88" s="149">
        <v>4</v>
      </c>
      <c r="BA88" s="161">
        <f>SUM(BA82:BA87)</f>
        <v>0</v>
      </c>
      <c r="BB88" s="161">
        <f>SUM(BB82:BB87)</f>
        <v>0</v>
      </c>
      <c r="BC88" s="161">
        <f>SUM(BC82:BC87)</f>
        <v>0</v>
      </c>
      <c r="BD88" s="161">
        <f>SUM(BD82:BD87)</f>
        <v>0</v>
      </c>
      <c r="BE88" s="161">
        <f>SUM(BE82:BE87)</f>
        <v>0</v>
      </c>
    </row>
    <row r="89" spans="1:104" x14ac:dyDescent="0.25">
      <c r="A89" s="142" t="s">
        <v>65</v>
      </c>
      <c r="B89" s="143" t="s">
        <v>218</v>
      </c>
      <c r="C89" s="144" t="s">
        <v>219</v>
      </c>
      <c r="D89" s="145"/>
      <c r="E89" s="146"/>
      <c r="F89" s="146"/>
      <c r="G89" s="147"/>
      <c r="H89" s="148"/>
      <c r="I89" s="148"/>
      <c r="O89" s="149">
        <v>1</v>
      </c>
    </row>
    <row r="90" spans="1:104" x14ac:dyDescent="0.25">
      <c r="A90" s="150">
        <v>63</v>
      </c>
      <c r="B90" s="151" t="s">
        <v>220</v>
      </c>
      <c r="C90" s="152" t="s">
        <v>221</v>
      </c>
      <c r="D90" s="153" t="s">
        <v>77</v>
      </c>
      <c r="E90" s="154">
        <v>3.887</v>
      </c>
      <c r="F90" s="154"/>
      <c r="G90" s="155">
        <f>E90*F90</f>
        <v>0</v>
      </c>
      <c r="O90" s="149">
        <v>2</v>
      </c>
      <c r="AA90" s="122">
        <v>12</v>
      </c>
      <c r="AB90" s="122">
        <v>0</v>
      </c>
      <c r="AC90" s="122">
        <v>63</v>
      </c>
      <c r="AZ90" s="122">
        <v>2</v>
      </c>
      <c r="BA90" s="122">
        <f>IF(AZ90=1,G90,0)</f>
        <v>0</v>
      </c>
      <c r="BB90" s="122">
        <f>IF(AZ90=2,G90,0)</f>
        <v>0</v>
      </c>
      <c r="BC90" s="122">
        <f>IF(AZ90=3,G90,0)</f>
        <v>0</v>
      </c>
      <c r="BD90" s="122">
        <f>IF(AZ90=4,G90,0)</f>
        <v>0</v>
      </c>
      <c r="BE90" s="122">
        <f>IF(AZ90=5,G90,0)</f>
        <v>0</v>
      </c>
      <c r="CZ90" s="122">
        <v>3.1E-4</v>
      </c>
    </row>
    <row r="91" spans="1:104" x14ac:dyDescent="0.25">
      <c r="A91" s="150">
        <v>64</v>
      </c>
      <c r="B91" s="151" t="s">
        <v>222</v>
      </c>
      <c r="C91" s="152" t="s">
        <v>223</v>
      </c>
      <c r="D91" s="153" t="s">
        <v>77</v>
      </c>
      <c r="E91" s="154">
        <v>3.887</v>
      </c>
      <c r="F91" s="154"/>
      <c r="G91" s="155">
        <f>E91*F91</f>
        <v>0</v>
      </c>
      <c r="O91" s="149">
        <v>2</v>
      </c>
      <c r="AA91" s="122">
        <v>12</v>
      </c>
      <c r="AB91" s="122">
        <v>0</v>
      </c>
      <c r="AC91" s="122">
        <v>64</v>
      </c>
      <c r="AZ91" s="122">
        <v>2</v>
      </c>
      <c r="BA91" s="122">
        <f>IF(AZ91=1,G91,0)</f>
        <v>0</v>
      </c>
      <c r="BB91" s="122">
        <f>IF(AZ91=2,G91,0)</f>
        <v>0</v>
      </c>
      <c r="BC91" s="122">
        <f>IF(AZ91=3,G91,0)</f>
        <v>0</v>
      </c>
      <c r="BD91" s="122">
        <f>IF(AZ91=4,G91,0)</f>
        <v>0</v>
      </c>
      <c r="BE91" s="122">
        <f>IF(AZ91=5,G91,0)</f>
        <v>0</v>
      </c>
      <c r="CZ91" s="122">
        <v>6.9999999999999994E-5</v>
      </c>
    </row>
    <row r="92" spans="1:104" x14ac:dyDescent="0.25">
      <c r="A92" s="150">
        <v>65</v>
      </c>
      <c r="B92" s="151" t="s">
        <v>224</v>
      </c>
      <c r="C92" s="152" t="s">
        <v>225</v>
      </c>
      <c r="D92" s="153" t="s">
        <v>77</v>
      </c>
      <c r="E92" s="154">
        <v>3.887</v>
      </c>
      <c r="F92" s="154"/>
      <c r="G92" s="155">
        <f>E92*F92</f>
        <v>0</v>
      </c>
      <c r="O92" s="149">
        <v>2</v>
      </c>
      <c r="AA92" s="122">
        <v>12</v>
      </c>
      <c r="AB92" s="122">
        <v>0</v>
      </c>
      <c r="AC92" s="122">
        <v>65</v>
      </c>
      <c r="AZ92" s="122">
        <v>2</v>
      </c>
      <c r="BA92" s="122">
        <f>IF(AZ92=1,G92,0)</f>
        <v>0</v>
      </c>
      <c r="BB92" s="122">
        <f>IF(AZ92=2,G92,0)</f>
        <v>0</v>
      </c>
      <c r="BC92" s="122">
        <f>IF(AZ92=3,G92,0)</f>
        <v>0</v>
      </c>
      <c r="BD92" s="122">
        <f>IF(AZ92=4,G92,0)</f>
        <v>0</v>
      </c>
      <c r="BE92" s="122">
        <f>IF(AZ92=5,G92,0)</f>
        <v>0</v>
      </c>
      <c r="CZ92" s="122">
        <v>1.0000000000000001E-5</v>
      </c>
    </row>
    <row r="93" spans="1:104" x14ac:dyDescent="0.25">
      <c r="A93" s="150">
        <v>66</v>
      </c>
      <c r="B93" s="151" t="s">
        <v>226</v>
      </c>
      <c r="C93" s="152" t="s">
        <v>227</v>
      </c>
      <c r="D93" s="153" t="s">
        <v>77</v>
      </c>
      <c r="E93" s="154">
        <v>3.887</v>
      </c>
      <c r="F93" s="154"/>
      <c r="G93" s="155">
        <f>E93*F93</f>
        <v>0</v>
      </c>
      <c r="O93" s="149">
        <v>2</v>
      </c>
      <c r="AA93" s="122">
        <v>12</v>
      </c>
      <c r="AB93" s="122">
        <v>0</v>
      </c>
      <c r="AC93" s="122">
        <v>66</v>
      </c>
      <c r="AZ93" s="122">
        <v>2</v>
      </c>
      <c r="BA93" s="122">
        <f>IF(AZ93=1,G93,0)</f>
        <v>0</v>
      </c>
      <c r="BB93" s="122">
        <f>IF(AZ93=2,G93,0)</f>
        <v>0</v>
      </c>
      <c r="BC93" s="122">
        <f>IF(AZ93=3,G93,0)</f>
        <v>0</v>
      </c>
      <c r="BD93" s="122">
        <f>IF(AZ93=4,G93,0)</f>
        <v>0</v>
      </c>
      <c r="BE93" s="122">
        <f>IF(AZ93=5,G93,0)</f>
        <v>0</v>
      </c>
      <c r="CZ93" s="122">
        <v>3.6000000000000002E-4</v>
      </c>
    </row>
    <row r="94" spans="1:104" x14ac:dyDescent="0.25">
      <c r="A94" s="150">
        <v>67</v>
      </c>
      <c r="B94" s="151" t="s">
        <v>228</v>
      </c>
      <c r="C94" s="152" t="s">
        <v>229</v>
      </c>
      <c r="D94" s="153" t="s">
        <v>77</v>
      </c>
      <c r="E94" s="154">
        <v>3.887</v>
      </c>
      <c r="F94" s="154"/>
      <c r="G94" s="155">
        <f>E94*F94</f>
        <v>0</v>
      </c>
      <c r="O94" s="149">
        <v>2</v>
      </c>
      <c r="AA94" s="122">
        <v>12</v>
      </c>
      <c r="AB94" s="122">
        <v>0</v>
      </c>
      <c r="AC94" s="122">
        <v>67</v>
      </c>
      <c r="AZ94" s="122">
        <v>2</v>
      </c>
      <c r="BA94" s="122">
        <f>IF(AZ94=1,G94,0)</f>
        <v>0</v>
      </c>
      <c r="BB94" s="122">
        <f>IF(AZ94=2,G94,0)</f>
        <v>0</v>
      </c>
      <c r="BC94" s="122">
        <f>IF(AZ94=3,G94,0)</f>
        <v>0</v>
      </c>
      <c r="BD94" s="122">
        <f>IF(AZ94=4,G94,0)</f>
        <v>0</v>
      </c>
      <c r="BE94" s="122">
        <f>IF(AZ94=5,G94,0)</f>
        <v>0</v>
      </c>
      <c r="CZ94" s="122">
        <v>8.0000000000000007E-5</v>
      </c>
    </row>
    <row r="95" spans="1:104" x14ac:dyDescent="0.25">
      <c r="A95" s="156"/>
      <c r="B95" s="157" t="s">
        <v>69</v>
      </c>
      <c r="C95" s="158" t="str">
        <f>CONCATENATE(B89," ",C89)</f>
        <v>783 Nátěry</v>
      </c>
      <c r="D95" s="156"/>
      <c r="E95" s="159"/>
      <c r="F95" s="159"/>
      <c r="G95" s="160">
        <f>SUM(G89:G94)</f>
        <v>0</v>
      </c>
      <c r="O95" s="149">
        <v>4</v>
      </c>
      <c r="BA95" s="161">
        <f>SUM(BA89:BA94)</f>
        <v>0</v>
      </c>
      <c r="BB95" s="161">
        <f>SUM(BB89:BB94)</f>
        <v>0</v>
      </c>
      <c r="BC95" s="161">
        <f>SUM(BC89:BC94)</f>
        <v>0</v>
      </c>
      <c r="BD95" s="161">
        <f>SUM(BD89:BD94)</f>
        <v>0</v>
      </c>
      <c r="BE95" s="161">
        <f>SUM(BE89:BE94)</f>
        <v>0</v>
      </c>
    </row>
    <row r="96" spans="1:104" x14ac:dyDescent="0.25">
      <c r="A96" s="123"/>
      <c r="B96" s="123"/>
      <c r="C96" s="123"/>
      <c r="D96" s="123"/>
      <c r="E96" s="123"/>
      <c r="F96" s="123"/>
      <c r="G96" s="123"/>
    </row>
    <row r="97" spans="5:5" x14ac:dyDescent="0.25">
      <c r="E97" s="122"/>
    </row>
    <row r="98" spans="5:5" x14ac:dyDescent="0.25">
      <c r="E98" s="122"/>
    </row>
    <row r="99" spans="5:5" x14ac:dyDescent="0.25">
      <c r="E99" s="122"/>
    </row>
    <row r="100" spans="5:5" x14ac:dyDescent="0.25">
      <c r="E100" s="122"/>
    </row>
    <row r="101" spans="5:5" x14ac:dyDescent="0.25">
      <c r="E101" s="122"/>
    </row>
    <row r="102" spans="5:5" x14ac:dyDescent="0.25">
      <c r="E102" s="122"/>
    </row>
    <row r="103" spans="5:5" x14ac:dyDescent="0.25">
      <c r="E103" s="122"/>
    </row>
    <row r="104" spans="5:5" x14ac:dyDescent="0.25">
      <c r="E104" s="122"/>
    </row>
    <row r="105" spans="5:5" x14ac:dyDescent="0.25">
      <c r="E105" s="122"/>
    </row>
    <row r="106" spans="5:5" x14ac:dyDescent="0.25">
      <c r="E106" s="122"/>
    </row>
    <row r="107" spans="5:5" x14ac:dyDescent="0.25">
      <c r="E107" s="122"/>
    </row>
    <row r="108" spans="5:5" x14ac:dyDescent="0.25">
      <c r="E108" s="122"/>
    </row>
    <row r="109" spans="5:5" x14ac:dyDescent="0.25">
      <c r="E109" s="122"/>
    </row>
    <row r="110" spans="5:5" x14ac:dyDescent="0.25">
      <c r="E110" s="122"/>
    </row>
    <row r="111" spans="5:5" x14ac:dyDescent="0.25">
      <c r="E111" s="122"/>
    </row>
    <row r="112" spans="5:5" x14ac:dyDescent="0.25">
      <c r="E112" s="122"/>
    </row>
    <row r="113" spans="1:7" x14ac:dyDescent="0.25">
      <c r="E113" s="122"/>
    </row>
    <row r="114" spans="1:7" x14ac:dyDescent="0.25">
      <c r="E114" s="122"/>
    </row>
    <row r="115" spans="1:7" x14ac:dyDescent="0.25">
      <c r="E115" s="122"/>
    </row>
    <row r="116" spans="1:7" x14ac:dyDescent="0.25">
      <c r="E116" s="122"/>
    </row>
    <row r="117" spans="1:7" x14ac:dyDescent="0.25">
      <c r="E117" s="122"/>
    </row>
    <row r="118" spans="1:7" x14ac:dyDescent="0.25">
      <c r="E118" s="122"/>
    </row>
    <row r="119" spans="1:7" x14ac:dyDescent="0.25">
      <c r="A119" s="162"/>
      <c r="B119" s="162"/>
      <c r="C119" s="162"/>
      <c r="D119" s="162"/>
      <c r="E119" s="162"/>
      <c r="F119" s="162"/>
      <c r="G119" s="162"/>
    </row>
    <row r="120" spans="1:7" x14ac:dyDescent="0.25">
      <c r="A120" s="162"/>
      <c r="B120" s="162"/>
      <c r="C120" s="162"/>
      <c r="D120" s="162"/>
      <c r="E120" s="162"/>
      <c r="F120" s="162"/>
      <c r="G120" s="162"/>
    </row>
    <row r="121" spans="1:7" x14ac:dyDescent="0.25">
      <c r="A121" s="162"/>
      <c r="B121" s="162"/>
      <c r="C121" s="162"/>
      <c r="D121" s="162"/>
      <c r="E121" s="162"/>
      <c r="F121" s="162"/>
      <c r="G121" s="162"/>
    </row>
    <row r="122" spans="1:7" x14ac:dyDescent="0.25">
      <c r="A122" s="162"/>
      <c r="B122" s="162"/>
      <c r="C122" s="162"/>
      <c r="D122" s="162"/>
      <c r="E122" s="162"/>
      <c r="F122" s="162"/>
      <c r="G122" s="162"/>
    </row>
    <row r="123" spans="1:7" x14ac:dyDescent="0.25">
      <c r="E123" s="122"/>
    </row>
    <row r="124" spans="1:7" x14ac:dyDescent="0.25">
      <c r="E124" s="122"/>
    </row>
    <row r="125" spans="1:7" x14ac:dyDescent="0.25">
      <c r="E125" s="122"/>
    </row>
    <row r="126" spans="1:7" x14ac:dyDescent="0.25">
      <c r="E126" s="122"/>
    </row>
    <row r="127" spans="1:7" x14ac:dyDescent="0.25">
      <c r="E127" s="122"/>
    </row>
    <row r="128" spans="1:7" x14ac:dyDescent="0.25">
      <c r="E128" s="122"/>
    </row>
    <row r="129" spans="5:5" x14ac:dyDescent="0.25">
      <c r="E129" s="122"/>
    </row>
    <row r="130" spans="5:5" x14ac:dyDescent="0.25">
      <c r="E130" s="122"/>
    </row>
    <row r="131" spans="5:5" x14ac:dyDescent="0.25">
      <c r="E131" s="122"/>
    </row>
    <row r="132" spans="5:5" x14ac:dyDescent="0.25">
      <c r="E132" s="122"/>
    </row>
    <row r="133" spans="5:5" x14ac:dyDescent="0.25">
      <c r="E133" s="122"/>
    </row>
    <row r="134" spans="5:5" x14ac:dyDescent="0.25">
      <c r="E134" s="122"/>
    </row>
    <row r="135" spans="5:5" x14ac:dyDescent="0.25">
      <c r="E135" s="122"/>
    </row>
    <row r="136" spans="5:5" x14ac:dyDescent="0.25">
      <c r="E136" s="122"/>
    </row>
    <row r="137" spans="5:5" x14ac:dyDescent="0.25">
      <c r="E137" s="122"/>
    </row>
    <row r="138" spans="5:5" x14ac:dyDescent="0.25">
      <c r="E138" s="122"/>
    </row>
    <row r="139" spans="5:5" x14ac:dyDescent="0.25">
      <c r="E139" s="122"/>
    </row>
    <row r="140" spans="5:5" x14ac:dyDescent="0.25">
      <c r="E140" s="122"/>
    </row>
    <row r="141" spans="5:5" x14ac:dyDescent="0.25">
      <c r="E141" s="122"/>
    </row>
    <row r="142" spans="5:5" x14ac:dyDescent="0.25">
      <c r="E142" s="122"/>
    </row>
    <row r="143" spans="5:5" x14ac:dyDescent="0.25">
      <c r="E143" s="122"/>
    </row>
    <row r="144" spans="5:5" x14ac:dyDescent="0.25">
      <c r="E144" s="122"/>
    </row>
    <row r="145" spans="1:7" x14ac:dyDescent="0.25">
      <c r="E145" s="122"/>
    </row>
    <row r="146" spans="1:7" x14ac:dyDescent="0.25">
      <c r="E146" s="122"/>
    </row>
    <row r="147" spans="1:7" x14ac:dyDescent="0.25">
      <c r="E147" s="122"/>
    </row>
    <row r="148" spans="1:7" x14ac:dyDescent="0.25">
      <c r="E148" s="122"/>
    </row>
    <row r="149" spans="1:7" x14ac:dyDescent="0.25">
      <c r="E149" s="122"/>
    </row>
    <row r="150" spans="1:7" x14ac:dyDescent="0.25">
      <c r="E150" s="122"/>
    </row>
    <row r="151" spans="1:7" x14ac:dyDescent="0.25">
      <c r="E151" s="122"/>
    </row>
    <row r="152" spans="1:7" x14ac:dyDescent="0.25">
      <c r="E152" s="122"/>
    </row>
    <row r="153" spans="1:7" x14ac:dyDescent="0.25">
      <c r="E153" s="122"/>
    </row>
    <row r="154" spans="1:7" x14ac:dyDescent="0.25">
      <c r="A154" s="163"/>
      <c r="B154" s="163"/>
    </row>
    <row r="155" spans="1:7" x14ac:dyDescent="0.25">
      <c r="A155" s="162"/>
      <c r="B155" s="162"/>
      <c r="C155" s="165"/>
      <c r="D155" s="165"/>
      <c r="E155" s="166"/>
      <c r="F155" s="165"/>
      <c r="G155" s="167"/>
    </row>
    <row r="156" spans="1:7" x14ac:dyDescent="0.25">
      <c r="A156" s="168"/>
      <c r="B156" s="168"/>
      <c r="C156" s="162"/>
      <c r="D156" s="162"/>
      <c r="E156" s="169"/>
      <c r="F156" s="162"/>
      <c r="G156" s="162"/>
    </row>
    <row r="157" spans="1:7" x14ac:dyDescent="0.25">
      <c r="A157" s="162"/>
      <c r="B157" s="162"/>
      <c r="C157" s="162"/>
      <c r="D157" s="162"/>
      <c r="E157" s="169"/>
      <c r="F157" s="162"/>
      <c r="G157" s="162"/>
    </row>
    <row r="158" spans="1:7" x14ac:dyDescent="0.25">
      <c r="A158" s="162"/>
      <c r="B158" s="162"/>
      <c r="C158" s="162"/>
      <c r="D158" s="162"/>
      <c r="E158" s="169"/>
      <c r="F158" s="162"/>
      <c r="G158" s="162"/>
    </row>
    <row r="159" spans="1:7" x14ac:dyDescent="0.25">
      <c r="A159" s="162"/>
      <c r="B159" s="162"/>
      <c r="C159" s="162"/>
      <c r="D159" s="162"/>
      <c r="E159" s="169"/>
      <c r="F159" s="162"/>
      <c r="G159" s="162"/>
    </row>
    <row r="160" spans="1:7" x14ac:dyDescent="0.25">
      <c r="A160" s="162"/>
      <c r="B160" s="162"/>
      <c r="C160" s="162"/>
      <c r="D160" s="162"/>
      <c r="E160" s="169"/>
      <c r="F160" s="162"/>
      <c r="G160" s="162"/>
    </row>
    <row r="161" spans="1:7" x14ac:dyDescent="0.25">
      <c r="A161" s="162"/>
      <c r="B161" s="162"/>
      <c r="C161" s="162"/>
      <c r="D161" s="162"/>
      <c r="E161" s="169"/>
      <c r="F161" s="162"/>
      <c r="G161" s="162"/>
    </row>
    <row r="162" spans="1:7" x14ac:dyDescent="0.25">
      <c r="A162" s="162"/>
      <c r="B162" s="162"/>
      <c r="C162" s="162"/>
      <c r="D162" s="162"/>
      <c r="E162" s="169"/>
      <c r="F162" s="162"/>
      <c r="G162" s="162"/>
    </row>
    <row r="163" spans="1:7" x14ac:dyDescent="0.25">
      <c r="A163" s="162"/>
      <c r="B163" s="162"/>
      <c r="C163" s="162"/>
      <c r="D163" s="162"/>
      <c r="E163" s="169"/>
      <c r="F163" s="162"/>
      <c r="G163" s="162"/>
    </row>
    <row r="164" spans="1:7" x14ac:dyDescent="0.25">
      <c r="A164" s="162"/>
      <c r="B164" s="162"/>
      <c r="C164" s="162"/>
      <c r="D164" s="162"/>
      <c r="E164" s="169"/>
      <c r="F164" s="162"/>
      <c r="G164" s="162"/>
    </row>
    <row r="165" spans="1:7" x14ac:dyDescent="0.25">
      <c r="A165" s="162"/>
      <c r="B165" s="162"/>
      <c r="C165" s="162"/>
      <c r="D165" s="162"/>
      <c r="E165" s="169"/>
      <c r="F165" s="162"/>
      <c r="G165" s="162"/>
    </row>
    <row r="166" spans="1:7" x14ac:dyDescent="0.25">
      <c r="A166" s="162"/>
      <c r="B166" s="162"/>
      <c r="C166" s="162"/>
      <c r="D166" s="162"/>
      <c r="E166" s="169"/>
      <c r="F166" s="162"/>
      <c r="G166" s="162"/>
    </row>
    <row r="167" spans="1:7" x14ac:dyDescent="0.25">
      <c r="A167" s="162"/>
      <c r="B167" s="162"/>
      <c r="C167" s="162"/>
      <c r="D167" s="162"/>
      <c r="E167" s="169"/>
      <c r="F167" s="162"/>
      <c r="G167" s="162"/>
    </row>
    <row r="168" spans="1:7" x14ac:dyDescent="0.25">
      <c r="A168" s="162"/>
      <c r="B168" s="162"/>
      <c r="C168" s="162"/>
      <c r="D168" s="162"/>
      <c r="E168" s="169"/>
      <c r="F168" s="162"/>
      <c r="G168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5"/>
  <sheetViews>
    <sheetView showGridLines="0" showZeros="0" topLeftCell="A154" zoomScaleNormal="100" workbookViewId="0">
      <selection activeCell="E173" sqref="E173"/>
    </sheetView>
  </sheetViews>
  <sheetFormatPr defaultColWidth="9.109375" defaultRowHeight="13.2" x14ac:dyDescent="0.25"/>
  <cols>
    <col min="1" max="1" width="3.88671875" style="122" customWidth="1"/>
    <col min="2" max="2" width="12" style="122" customWidth="1"/>
    <col min="3" max="3" width="40.44140625" style="122" customWidth="1"/>
    <col min="4" max="4" width="5.5546875" style="122" customWidth="1"/>
    <col min="5" max="5" width="8.5546875" style="164" customWidth="1"/>
    <col min="6" max="6" width="9.88671875" style="122" customWidth="1"/>
    <col min="7" max="7" width="13.88671875" style="122" customWidth="1"/>
    <col min="8" max="16384" width="9.109375" style="122"/>
  </cols>
  <sheetData>
    <row r="1" spans="1:104" ht="15.6" x14ac:dyDescent="0.3">
      <c r="A1" s="190" t="s">
        <v>57</v>
      </c>
      <c r="B1" s="190"/>
      <c r="C1" s="190"/>
      <c r="D1" s="190"/>
      <c r="E1" s="190"/>
      <c r="F1" s="190"/>
      <c r="G1" s="190"/>
    </row>
    <row r="2" spans="1:104" ht="13.8" thickBot="1" x14ac:dyDescent="0.3">
      <c r="A2" s="123"/>
      <c r="B2" s="124"/>
      <c r="C2" s="125"/>
      <c r="D2" s="125"/>
      <c r="E2" s="126"/>
      <c r="F2" s="125"/>
      <c r="G2" s="125"/>
    </row>
    <row r="3" spans="1:104" ht="13.8" thickTop="1" x14ac:dyDescent="0.25">
      <c r="A3" s="191" t="s">
        <v>5</v>
      </c>
      <c r="B3" s="192"/>
      <c r="C3" s="127" t="s">
        <v>233</v>
      </c>
      <c r="D3" s="128"/>
      <c r="E3" s="129"/>
      <c r="F3" s="130">
        <f>[1]Rekapitulace!H1</f>
        <v>0</v>
      </c>
      <c r="G3" s="131"/>
    </row>
    <row r="4" spans="1:104" ht="13.8" thickBot="1" x14ac:dyDescent="0.3">
      <c r="A4" s="193" t="s">
        <v>1</v>
      </c>
      <c r="B4" s="194"/>
      <c r="C4" s="132" t="s">
        <v>307</v>
      </c>
      <c r="D4" s="133"/>
      <c r="E4" s="195"/>
      <c r="F4" s="195"/>
      <c r="G4" s="196"/>
    </row>
    <row r="5" spans="1:104" ht="13.8" thickTop="1" x14ac:dyDescent="0.25">
      <c r="A5" s="134"/>
      <c r="B5" s="135"/>
      <c r="C5" s="135"/>
      <c r="D5" s="123"/>
      <c r="E5" s="136"/>
      <c r="F5" s="123"/>
      <c r="G5" s="137"/>
    </row>
    <row r="6" spans="1:104" x14ac:dyDescent="0.25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5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5">
      <c r="A8" s="150">
        <v>1</v>
      </c>
      <c r="B8" s="151" t="s">
        <v>70</v>
      </c>
      <c r="C8" s="152" t="s">
        <v>71</v>
      </c>
      <c r="D8" s="153" t="s">
        <v>72</v>
      </c>
      <c r="E8" s="154">
        <v>173.5488</v>
      </c>
      <c r="F8" s="154">
        <v>0</v>
      </c>
      <c r="G8" s="155">
        <f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0</v>
      </c>
    </row>
    <row r="9" spans="1:104" x14ac:dyDescent="0.25">
      <c r="A9" s="204"/>
      <c r="B9" s="203"/>
      <c r="C9" s="202" t="s">
        <v>306</v>
      </c>
      <c r="D9" s="201"/>
      <c r="E9" s="200">
        <v>8.8224999999999998</v>
      </c>
      <c r="F9" s="199"/>
      <c r="G9" s="198"/>
      <c r="M9" s="197" t="s">
        <v>306</v>
      </c>
      <c r="O9" s="149"/>
    </row>
    <row r="10" spans="1:104" x14ac:dyDescent="0.25">
      <c r="A10" s="204"/>
      <c r="B10" s="203"/>
      <c r="C10" s="202" t="s">
        <v>305</v>
      </c>
      <c r="D10" s="201"/>
      <c r="E10" s="200">
        <v>164.72630000000001</v>
      </c>
      <c r="F10" s="199"/>
      <c r="G10" s="198"/>
      <c r="M10" s="197" t="s">
        <v>305</v>
      </c>
      <c r="O10" s="149"/>
    </row>
    <row r="11" spans="1:104" x14ac:dyDescent="0.25">
      <c r="A11" s="150">
        <v>2</v>
      </c>
      <c r="B11" s="151" t="s">
        <v>73</v>
      </c>
      <c r="C11" s="152" t="s">
        <v>74</v>
      </c>
      <c r="D11" s="153" t="s">
        <v>72</v>
      </c>
      <c r="E11" s="154">
        <v>173.5488</v>
      </c>
      <c r="F11" s="154">
        <v>0</v>
      </c>
      <c r="G11" s="155">
        <f>E11*F11</f>
        <v>0</v>
      </c>
      <c r="O11" s="149">
        <v>2</v>
      </c>
      <c r="AA11" s="122">
        <v>12</v>
      </c>
      <c r="AB11" s="122">
        <v>0</v>
      </c>
      <c r="AC11" s="122">
        <v>2</v>
      </c>
      <c r="AZ11" s="122">
        <v>1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</v>
      </c>
    </row>
    <row r="12" spans="1:104" x14ac:dyDescent="0.25">
      <c r="A12" s="150">
        <v>3</v>
      </c>
      <c r="B12" s="151" t="s">
        <v>75</v>
      </c>
      <c r="C12" s="152" t="s">
        <v>76</v>
      </c>
      <c r="D12" s="153" t="s">
        <v>77</v>
      </c>
      <c r="E12" s="154">
        <v>211.476</v>
      </c>
      <c r="F12" s="154">
        <v>0</v>
      </c>
      <c r="G12" s="155">
        <f>E12*F12</f>
        <v>0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8.5999999999999998E-4</v>
      </c>
    </row>
    <row r="13" spans="1:104" x14ac:dyDescent="0.25">
      <c r="A13" s="204"/>
      <c r="B13" s="203"/>
      <c r="C13" s="202" t="s">
        <v>304</v>
      </c>
      <c r="D13" s="201"/>
      <c r="E13" s="200">
        <v>22.902000000000001</v>
      </c>
      <c r="F13" s="199"/>
      <c r="G13" s="198"/>
      <c r="M13" s="197" t="s">
        <v>304</v>
      </c>
      <c r="O13" s="149"/>
    </row>
    <row r="14" spans="1:104" x14ac:dyDescent="0.25">
      <c r="A14" s="204"/>
      <c r="B14" s="203"/>
      <c r="C14" s="202" t="s">
        <v>303</v>
      </c>
      <c r="D14" s="201"/>
      <c r="E14" s="200">
        <v>188.57400000000001</v>
      </c>
      <c r="F14" s="199"/>
      <c r="G14" s="198"/>
      <c r="M14" s="197" t="s">
        <v>303</v>
      </c>
      <c r="O14" s="149"/>
    </row>
    <row r="15" spans="1:104" x14ac:dyDescent="0.25">
      <c r="A15" s="150">
        <v>4</v>
      </c>
      <c r="B15" s="151" t="s">
        <v>78</v>
      </c>
      <c r="C15" s="152" t="s">
        <v>79</v>
      </c>
      <c r="D15" s="153" t="s">
        <v>77</v>
      </c>
      <c r="E15" s="154">
        <v>211.476</v>
      </c>
      <c r="F15" s="154">
        <v>0</v>
      </c>
      <c r="G15" s="155">
        <f>E15*F15</f>
        <v>0</v>
      </c>
      <c r="O15" s="149">
        <v>2</v>
      </c>
      <c r="AA15" s="122">
        <v>12</v>
      </c>
      <c r="AB15" s="122">
        <v>0</v>
      </c>
      <c r="AC15" s="122">
        <v>4</v>
      </c>
      <c r="AZ15" s="122">
        <v>1</v>
      </c>
      <c r="BA15" s="122">
        <f>IF(AZ15=1,G15,0)</f>
        <v>0</v>
      </c>
      <c r="BB15" s="122">
        <f>IF(AZ15=2,G15,0)</f>
        <v>0</v>
      </c>
      <c r="BC15" s="122">
        <f>IF(AZ15=3,G15,0)</f>
        <v>0</v>
      </c>
      <c r="BD15" s="122">
        <f>IF(AZ15=4,G15,0)</f>
        <v>0</v>
      </c>
      <c r="BE15" s="122">
        <f>IF(AZ15=5,G15,0)</f>
        <v>0</v>
      </c>
      <c r="CZ15" s="122">
        <v>0</v>
      </c>
    </row>
    <row r="16" spans="1:104" x14ac:dyDescent="0.25">
      <c r="A16" s="150">
        <v>5</v>
      </c>
      <c r="B16" s="151" t="s">
        <v>80</v>
      </c>
      <c r="C16" s="152" t="s">
        <v>81</v>
      </c>
      <c r="D16" s="153" t="s">
        <v>72</v>
      </c>
      <c r="E16" s="154">
        <v>173.5488</v>
      </c>
      <c r="F16" s="154">
        <v>0</v>
      </c>
      <c r="G16" s="155">
        <f>E16*F16</f>
        <v>0</v>
      </c>
      <c r="O16" s="149">
        <v>2</v>
      </c>
      <c r="AA16" s="122">
        <v>12</v>
      </c>
      <c r="AB16" s="122">
        <v>0</v>
      </c>
      <c r="AC16" s="122">
        <v>5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0</v>
      </c>
    </row>
    <row r="17" spans="1:104" x14ac:dyDescent="0.25">
      <c r="A17" s="150">
        <v>6</v>
      </c>
      <c r="B17" s="151" t="s">
        <v>82</v>
      </c>
      <c r="C17" s="152" t="s">
        <v>83</v>
      </c>
      <c r="D17" s="153" t="s">
        <v>72</v>
      </c>
      <c r="E17" s="154">
        <v>318.13299999999998</v>
      </c>
      <c r="F17" s="154">
        <v>0</v>
      </c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6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</v>
      </c>
    </row>
    <row r="18" spans="1:104" x14ac:dyDescent="0.25">
      <c r="A18" s="204"/>
      <c r="B18" s="203"/>
      <c r="C18" s="202" t="s">
        <v>302</v>
      </c>
      <c r="D18" s="201"/>
      <c r="E18" s="200">
        <v>0</v>
      </c>
      <c r="F18" s="199"/>
      <c r="G18" s="198"/>
      <c r="M18" s="197" t="s">
        <v>302</v>
      </c>
      <c r="O18" s="149"/>
    </row>
    <row r="19" spans="1:104" x14ac:dyDescent="0.25">
      <c r="A19" s="204"/>
      <c r="B19" s="203"/>
      <c r="C19" s="206">
        <v>1735488</v>
      </c>
      <c r="D19" s="201"/>
      <c r="E19" s="200">
        <v>173.5488</v>
      </c>
      <c r="F19" s="199"/>
      <c r="G19" s="198"/>
      <c r="M19" s="205">
        <v>1735488</v>
      </c>
      <c r="O19" s="149"/>
    </row>
    <row r="20" spans="1:104" x14ac:dyDescent="0.25">
      <c r="A20" s="204"/>
      <c r="B20" s="203"/>
      <c r="C20" s="202" t="s">
        <v>301</v>
      </c>
      <c r="D20" s="201"/>
      <c r="E20" s="200">
        <v>0</v>
      </c>
      <c r="F20" s="199"/>
      <c r="G20" s="198"/>
      <c r="M20" s="197" t="s">
        <v>301</v>
      </c>
      <c r="O20" s="149"/>
    </row>
    <row r="21" spans="1:104" x14ac:dyDescent="0.25">
      <c r="A21" s="204"/>
      <c r="B21" s="203"/>
      <c r="C21" s="206">
        <v>1445842</v>
      </c>
      <c r="D21" s="201"/>
      <c r="E21" s="200">
        <v>144.58420000000001</v>
      </c>
      <c r="F21" s="199"/>
      <c r="G21" s="198"/>
      <c r="M21" s="205">
        <v>1445842</v>
      </c>
      <c r="O21" s="149"/>
    </row>
    <row r="22" spans="1:104" x14ac:dyDescent="0.25">
      <c r="A22" s="150">
        <v>7</v>
      </c>
      <c r="B22" s="151" t="s">
        <v>84</v>
      </c>
      <c r="C22" s="152" t="s">
        <v>85</v>
      </c>
      <c r="D22" s="153" t="s">
        <v>72</v>
      </c>
      <c r="E22" s="154">
        <v>28.964600000000001</v>
      </c>
      <c r="F22" s="154">
        <v>0</v>
      </c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7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0</v>
      </c>
    </row>
    <row r="23" spans="1:104" x14ac:dyDescent="0.25">
      <c r="A23" s="204"/>
      <c r="B23" s="203"/>
      <c r="C23" s="202" t="s">
        <v>300</v>
      </c>
      <c r="D23" s="201"/>
      <c r="E23" s="200">
        <v>0</v>
      </c>
      <c r="F23" s="199"/>
      <c r="G23" s="198"/>
      <c r="M23" s="197" t="s">
        <v>300</v>
      </c>
      <c r="O23" s="149"/>
    </row>
    <row r="24" spans="1:104" x14ac:dyDescent="0.25">
      <c r="A24" s="204"/>
      <c r="B24" s="203"/>
      <c r="C24" s="202" t="s">
        <v>299</v>
      </c>
      <c r="D24" s="201"/>
      <c r="E24" s="200">
        <v>0</v>
      </c>
      <c r="F24" s="199"/>
      <c r="G24" s="198"/>
      <c r="M24" s="197" t="s">
        <v>299</v>
      </c>
      <c r="O24" s="149"/>
    </row>
    <row r="25" spans="1:104" x14ac:dyDescent="0.25">
      <c r="A25" s="204"/>
      <c r="B25" s="203"/>
      <c r="C25" s="206">
        <v>1735488</v>
      </c>
      <c r="D25" s="201"/>
      <c r="E25" s="200">
        <v>173.5488</v>
      </c>
      <c r="F25" s="199"/>
      <c r="G25" s="198"/>
      <c r="M25" s="205">
        <v>1735488</v>
      </c>
      <c r="O25" s="149"/>
    </row>
    <row r="26" spans="1:104" x14ac:dyDescent="0.25">
      <c r="A26" s="204"/>
      <c r="B26" s="203"/>
      <c r="C26" s="202" t="s">
        <v>298</v>
      </c>
      <c r="D26" s="201"/>
      <c r="E26" s="200">
        <v>0</v>
      </c>
      <c r="F26" s="199"/>
      <c r="G26" s="198"/>
      <c r="M26" s="197" t="s">
        <v>298</v>
      </c>
      <c r="O26" s="149"/>
    </row>
    <row r="27" spans="1:104" x14ac:dyDescent="0.25">
      <c r="A27" s="204"/>
      <c r="B27" s="203"/>
      <c r="C27" s="206">
        <v>-1445842</v>
      </c>
      <c r="D27" s="201"/>
      <c r="E27" s="200">
        <v>-144.58420000000001</v>
      </c>
      <c r="F27" s="199"/>
      <c r="G27" s="198"/>
      <c r="M27" s="205">
        <v>-1445842</v>
      </c>
      <c r="O27" s="149"/>
    </row>
    <row r="28" spans="1:104" x14ac:dyDescent="0.25">
      <c r="A28" s="150">
        <v>8</v>
      </c>
      <c r="B28" s="151" t="s">
        <v>86</v>
      </c>
      <c r="C28" s="152" t="s">
        <v>87</v>
      </c>
      <c r="D28" s="153" t="s">
        <v>72</v>
      </c>
      <c r="E28" s="154">
        <v>173.5488</v>
      </c>
      <c r="F28" s="154">
        <v>0</v>
      </c>
      <c r="G28" s="155">
        <f>E28*F28</f>
        <v>0</v>
      </c>
      <c r="O28" s="149">
        <v>2</v>
      </c>
      <c r="AA28" s="122">
        <v>12</v>
      </c>
      <c r="AB28" s="122">
        <v>0</v>
      </c>
      <c r="AC28" s="122">
        <v>8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</v>
      </c>
    </row>
    <row r="29" spans="1:104" x14ac:dyDescent="0.25">
      <c r="A29" s="150">
        <v>9</v>
      </c>
      <c r="B29" s="151" t="s">
        <v>88</v>
      </c>
      <c r="C29" s="152" t="s">
        <v>89</v>
      </c>
      <c r="D29" s="153" t="s">
        <v>72</v>
      </c>
      <c r="E29" s="154">
        <v>28.964600000000001</v>
      </c>
      <c r="F29" s="154">
        <v>0</v>
      </c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9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</v>
      </c>
    </row>
    <row r="30" spans="1:104" x14ac:dyDescent="0.25">
      <c r="A30" s="150">
        <v>10</v>
      </c>
      <c r="B30" s="151" t="s">
        <v>90</v>
      </c>
      <c r="C30" s="152" t="s">
        <v>91</v>
      </c>
      <c r="D30" s="153" t="s">
        <v>72</v>
      </c>
      <c r="E30" s="154">
        <v>144.58420000000001</v>
      </c>
      <c r="F30" s="154">
        <v>0</v>
      </c>
      <c r="G30" s="155">
        <f>E30*F30</f>
        <v>0</v>
      </c>
      <c r="O30" s="149">
        <v>2</v>
      </c>
      <c r="AA30" s="122">
        <v>12</v>
      </c>
      <c r="AB30" s="122">
        <v>0</v>
      </c>
      <c r="AC30" s="122">
        <v>10</v>
      </c>
      <c r="AZ30" s="122">
        <v>1</v>
      </c>
      <c r="BA30" s="122">
        <f>IF(AZ30=1,G30,0)</f>
        <v>0</v>
      </c>
      <c r="BB30" s="122">
        <f>IF(AZ30=2,G30,0)</f>
        <v>0</v>
      </c>
      <c r="BC30" s="122">
        <f>IF(AZ30=3,G30,0)</f>
        <v>0</v>
      </c>
      <c r="BD30" s="122">
        <f>IF(AZ30=4,G30,0)</f>
        <v>0</v>
      </c>
      <c r="BE30" s="122">
        <f>IF(AZ30=5,G30,0)</f>
        <v>0</v>
      </c>
      <c r="CZ30" s="122">
        <v>0</v>
      </c>
    </row>
    <row r="31" spans="1:104" x14ac:dyDescent="0.25">
      <c r="A31" s="204"/>
      <c r="B31" s="203"/>
      <c r="C31" s="202" t="s">
        <v>297</v>
      </c>
      <c r="D31" s="201"/>
      <c r="E31" s="200">
        <v>0</v>
      </c>
      <c r="F31" s="199"/>
      <c r="G31" s="198"/>
      <c r="M31" s="197" t="s">
        <v>297</v>
      </c>
      <c r="O31" s="149"/>
    </row>
    <row r="32" spans="1:104" x14ac:dyDescent="0.25">
      <c r="A32" s="204"/>
      <c r="B32" s="203"/>
      <c r="C32" s="206">
        <v>1735488</v>
      </c>
      <c r="D32" s="201"/>
      <c r="E32" s="200">
        <v>173.5488</v>
      </c>
      <c r="F32" s="199"/>
      <c r="G32" s="198"/>
      <c r="M32" s="205">
        <v>1735488</v>
      </c>
      <c r="O32" s="149"/>
    </row>
    <row r="33" spans="1:104" x14ac:dyDescent="0.25">
      <c r="A33" s="204"/>
      <c r="B33" s="203"/>
      <c r="C33" s="202" t="s">
        <v>296</v>
      </c>
      <c r="D33" s="201"/>
      <c r="E33" s="200">
        <v>0</v>
      </c>
      <c r="F33" s="199"/>
      <c r="G33" s="198"/>
      <c r="M33" s="197" t="s">
        <v>296</v>
      </c>
      <c r="O33" s="149"/>
    </row>
    <row r="34" spans="1:104" x14ac:dyDescent="0.25">
      <c r="A34" s="204"/>
      <c r="B34" s="203"/>
      <c r="C34" s="202" t="s">
        <v>295</v>
      </c>
      <c r="D34" s="201"/>
      <c r="E34" s="200">
        <v>-0.62460000000000004</v>
      </c>
      <c r="F34" s="199"/>
      <c r="G34" s="198"/>
      <c r="M34" s="197" t="s">
        <v>295</v>
      </c>
      <c r="O34" s="149"/>
    </row>
    <row r="35" spans="1:104" x14ac:dyDescent="0.25">
      <c r="A35" s="204"/>
      <c r="B35" s="203"/>
      <c r="C35" s="202" t="s">
        <v>294</v>
      </c>
      <c r="D35" s="201"/>
      <c r="E35" s="200">
        <v>-28.34</v>
      </c>
      <c r="F35" s="199"/>
      <c r="G35" s="198"/>
      <c r="M35" s="197" t="s">
        <v>294</v>
      </c>
      <c r="O35" s="149"/>
    </row>
    <row r="36" spans="1:104" x14ac:dyDescent="0.25">
      <c r="A36" s="150">
        <v>11</v>
      </c>
      <c r="B36" s="151" t="s">
        <v>92</v>
      </c>
      <c r="C36" s="152" t="s">
        <v>93</v>
      </c>
      <c r="D36" s="153" t="s">
        <v>72</v>
      </c>
      <c r="E36" s="154">
        <v>28.964600000000001</v>
      </c>
      <c r="F36" s="154">
        <v>0</v>
      </c>
      <c r="G36" s="155">
        <f>E36*F36</f>
        <v>0</v>
      </c>
      <c r="O36" s="149">
        <v>2</v>
      </c>
      <c r="AA36" s="122">
        <v>12</v>
      </c>
      <c r="AB36" s="122">
        <v>0</v>
      </c>
      <c r="AC36" s="122">
        <v>11</v>
      </c>
      <c r="AZ36" s="122">
        <v>1</v>
      </c>
      <c r="BA36" s="122">
        <f>IF(AZ36=1,G36,0)</f>
        <v>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0</v>
      </c>
    </row>
    <row r="37" spans="1:104" x14ac:dyDescent="0.25">
      <c r="A37" s="150">
        <v>12</v>
      </c>
      <c r="B37" s="151" t="s">
        <v>94</v>
      </c>
      <c r="C37" s="152" t="s">
        <v>95</v>
      </c>
      <c r="D37" s="153" t="s">
        <v>77</v>
      </c>
      <c r="E37" s="154">
        <v>42.51</v>
      </c>
      <c r="F37" s="154">
        <v>0</v>
      </c>
      <c r="G37" s="155">
        <f>E37*F37</f>
        <v>0</v>
      </c>
      <c r="O37" s="149">
        <v>2</v>
      </c>
      <c r="AA37" s="122">
        <v>12</v>
      </c>
      <c r="AB37" s="122">
        <v>0</v>
      </c>
      <c r="AC37" s="122">
        <v>12</v>
      </c>
      <c r="AZ37" s="122">
        <v>1</v>
      </c>
      <c r="BA37" s="122">
        <f>IF(AZ37=1,G37,0)</f>
        <v>0</v>
      </c>
      <c r="BB37" s="122">
        <f>IF(AZ37=2,G37,0)</f>
        <v>0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0</v>
      </c>
    </row>
    <row r="38" spans="1:104" x14ac:dyDescent="0.25">
      <c r="A38" s="204"/>
      <c r="B38" s="203"/>
      <c r="C38" s="202" t="s">
        <v>293</v>
      </c>
      <c r="D38" s="201"/>
      <c r="E38" s="200">
        <v>42.51</v>
      </c>
      <c r="F38" s="199"/>
      <c r="G38" s="198"/>
      <c r="M38" s="197" t="s">
        <v>293</v>
      </c>
      <c r="O38" s="149"/>
    </row>
    <row r="39" spans="1:104" x14ac:dyDescent="0.25">
      <c r="A39" s="156"/>
      <c r="B39" s="157" t="s">
        <v>69</v>
      </c>
      <c r="C39" s="158" t="str">
        <f>CONCATENATE(B7," ",C7)</f>
        <v>1 Zemní práce</v>
      </c>
      <c r="D39" s="156"/>
      <c r="E39" s="159"/>
      <c r="F39" s="159"/>
      <c r="G39" s="160">
        <f>SUM(G7:G38)</f>
        <v>0</v>
      </c>
      <c r="O39" s="149">
        <v>4</v>
      </c>
      <c r="BA39" s="161">
        <f>SUM(BA7:BA38)</f>
        <v>0</v>
      </c>
      <c r="BB39" s="161">
        <f>SUM(BB7:BB38)</f>
        <v>0</v>
      </c>
      <c r="BC39" s="161">
        <f>SUM(BC7:BC38)</f>
        <v>0</v>
      </c>
      <c r="BD39" s="161">
        <f>SUM(BD7:BD38)</f>
        <v>0</v>
      </c>
      <c r="BE39" s="161">
        <f>SUM(BE7:BE38)</f>
        <v>0</v>
      </c>
    </row>
    <row r="40" spans="1:104" x14ac:dyDescent="0.25">
      <c r="A40" s="142" t="s">
        <v>65</v>
      </c>
      <c r="B40" s="143" t="s">
        <v>96</v>
      </c>
      <c r="C40" s="144" t="s">
        <v>97</v>
      </c>
      <c r="D40" s="145"/>
      <c r="E40" s="146"/>
      <c r="F40" s="146"/>
      <c r="G40" s="147"/>
      <c r="H40" s="148"/>
      <c r="I40" s="148"/>
      <c r="O40" s="149">
        <v>1</v>
      </c>
    </row>
    <row r="41" spans="1:104" x14ac:dyDescent="0.25">
      <c r="A41" s="150">
        <v>13</v>
      </c>
      <c r="B41" s="151" t="s">
        <v>98</v>
      </c>
      <c r="C41" s="152" t="s">
        <v>99</v>
      </c>
      <c r="D41" s="153" t="s">
        <v>72</v>
      </c>
      <c r="E41" s="154">
        <v>43.7592</v>
      </c>
      <c r="F41" s="154">
        <v>0</v>
      </c>
      <c r="G41" s="155">
        <f>E41*F41</f>
        <v>0</v>
      </c>
      <c r="O41" s="149">
        <v>2</v>
      </c>
      <c r="AA41" s="122">
        <v>12</v>
      </c>
      <c r="AB41" s="122">
        <v>0</v>
      </c>
      <c r="AC41" s="122">
        <v>13</v>
      </c>
      <c r="AZ41" s="122">
        <v>1</v>
      </c>
      <c r="BA41" s="122">
        <f>IF(AZ41=1,G41,0)</f>
        <v>0</v>
      </c>
      <c r="BB41" s="122">
        <f>IF(AZ41=2,G41,0)</f>
        <v>0</v>
      </c>
      <c r="BC41" s="122">
        <f>IF(AZ41=3,G41,0)</f>
        <v>0</v>
      </c>
      <c r="BD41" s="122">
        <f>IF(AZ41=4,G41,0)</f>
        <v>0</v>
      </c>
      <c r="BE41" s="122">
        <f>IF(AZ41=5,G41,0)</f>
        <v>0</v>
      </c>
      <c r="CZ41" s="122">
        <v>2.5249999999999999</v>
      </c>
    </row>
    <row r="42" spans="1:104" x14ac:dyDescent="0.25">
      <c r="A42" s="204"/>
      <c r="B42" s="203"/>
      <c r="C42" s="202" t="s">
        <v>292</v>
      </c>
      <c r="D42" s="201"/>
      <c r="E42" s="200">
        <v>0</v>
      </c>
      <c r="F42" s="199"/>
      <c r="G42" s="198"/>
      <c r="M42" s="197" t="s">
        <v>292</v>
      </c>
      <c r="O42" s="149"/>
    </row>
    <row r="43" spans="1:104" x14ac:dyDescent="0.25">
      <c r="A43" s="204"/>
      <c r="B43" s="203"/>
      <c r="C43" s="202" t="s">
        <v>291</v>
      </c>
      <c r="D43" s="201"/>
      <c r="E43" s="200">
        <v>42.51</v>
      </c>
      <c r="F43" s="199"/>
      <c r="G43" s="198"/>
      <c r="M43" s="197" t="s">
        <v>291</v>
      </c>
      <c r="O43" s="149"/>
    </row>
    <row r="44" spans="1:104" x14ac:dyDescent="0.25">
      <c r="A44" s="204"/>
      <c r="B44" s="203"/>
      <c r="C44" s="202" t="s">
        <v>278</v>
      </c>
      <c r="D44" s="201"/>
      <c r="E44" s="200">
        <v>0</v>
      </c>
      <c r="F44" s="199"/>
      <c r="G44" s="198"/>
      <c r="M44" s="197" t="s">
        <v>278</v>
      </c>
      <c r="O44" s="149"/>
    </row>
    <row r="45" spans="1:104" x14ac:dyDescent="0.25">
      <c r="A45" s="204"/>
      <c r="B45" s="203"/>
      <c r="C45" s="202" t="s">
        <v>290</v>
      </c>
      <c r="D45" s="201"/>
      <c r="E45" s="200">
        <v>1.2492000000000001</v>
      </c>
      <c r="F45" s="199"/>
      <c r="G45" s="198"/>
      <c r="M45" s="197" t="s">
        <v>290</v>
      </c>
      <c r="O45" s="149"/>
    </row>
    <row r="46" spans="1:104" x14ac:dyDescent="0.25">
      <c r="A46" s="150">
        <v>14</v>
      </c>
      <c r="B46" s="151" t="s">
        <v>100</v>
      </c>
      <c r="C46" s="152" t="s">
        <v>101</v>
      </c>
      <c r="D46" s="153" t="s">
        <v>77</v>
      </c>
      <c r="E46" s="154">
        <v>60.043999999999997</v>
      </c>
      <c r="F46" s="154">
        <v>0</v>
      </c>
      <c r="G46" s="155">
        <f>E46*F46</f>
        <v>0</v>
      </c>
      <c r="O46" s="149">
        <v>2</v>
      </c>
      <c r="AA46" s="122">
        <v>12</v>
      </c>
      <c r="AB46" s="122">
        <v>0</v>
      </c>
      <c r="AC46" s="122">
        <v>14</v>
      </c>
      <c r="AZ46" s="122">
        <v>1</v>
      </c>
      <c r="BA46" s="122">
        <f>IF(AZ46=1,G46,0)</f>
        <v>0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3.9210000000000002E-2</v>
      </c>
    </row>
    <row r="47" spans="1:104" x14ac:dyDescent="0.25">
      <c r="A47" s="204"/>
      <c r="B47" s="203"/>
      <c r="C47" s="202" t="s">
        <v>289</v>
      </c>
      <c r="D47" s="201"/>
      <c r="E47" s="200">
        <v>56.68</v>
      </c>
      <c r="F47" s="199"/>
      <c r="G47" s="198"/>
      <c r="M47" s="197" t="s">
        <v>289</v>
      </c>
      <c r="O47" s="149"/>
    </row>
    <row r="48" spans="1:104" x14ac:dyDescent="0.25">
      <c r="A48" s="204"/>
      <c r="B48" s="203"/>
      <c r="C48" s="202" t="s">
        <v>288</v>
      </c>
      <c r="D48" s="201"/>
      <c r="E48" s="200">
        <v>3.3639999999999999</v>
      </c>
      <c r="F48" s="199"/>
      <c r="G48" s="198"/>
      <c r="M48" s="197" t="s">
        <v>288</v>
      </c>
      <c r="O48" s="149"/>
    </row>
    <row r="49" spans="1:104" x14ac:dyDescent="0.25">
      <c r="A49" s="150">
        <v>15</v>
      </c>
      <c r="B49" s="151" t="s">
        <v>102</v>
      </c>
      <c r="C49" s="152" t="s">
        <v>103</v>
      </c>
      <c r="D49" s="153" t="s">
        <v>77</v>
      </c>
      <c r="E49" s="154">
        <v>60.043999999999997</v>
      </c>
      <c r="F49" s="154">
        <v>0</v>
      </c>
      <c r="G49" s="155">
        <f>E49*F49</f>
        <v>0</v>
      </c>
      <c r="O49" s="149">
        <v>2</v>
      </c>
      <c r="AA49" s="122">
        <v>12</v>
      </c>
      <c r="AB49" s="122">
        <v>0</v>
      </c>
      <c r="AC49" s="122">
        <v>15</v>
      </c>
      <c r="AZ49" s="122">
        <v>1</v>
      </c>
      <c r="BA49" s="122">
        <f>IF(AZ49=1,G49,0)</f>
        <v>0</v>
      </c>
      <c r="BB49" s="122">
        <f>IF(AZ49=2,G49,0)</f>
        <v>0</v>
      </c>
      <c r="BC49" s="122">
        <f>IF(AZ49=3,G49,0)</f>
        <v>0</v>
      </c>
      <c r="BD49" s="122">
        <f>IF(AZ49=4,G49,0)</f>
        <v>0</v>
      </c>
      <c r="BE49" s="122">
        <f>IF(AZ49=5,G49,0)</f>
        <v>0</v>
      </c>
      <c r="CZ49" s="122">
        <v>0</v>
      </c>
    </row>
    <row r="50" spans="1:104" x14ac:dyDescent="0.25">
      <c r="A50" s="150">
        <v>16</v>
      </c>
      <c r="B50" s="151" t="s">
        <v>104</v>
      </c>
      <c r="C50" s="152" t="s">
        <v>105</v>
      </c>
      <c r="D50" s="153" t="s">
        <v>106</v>
      </c>
      <c r="E50" s="154">
        <v>3.5571999999999999</v>
      </c>
      <c r="F50" s="154">
        <v>0</v>
      </c>
      <c r="G50" s="155">
        <f>E50*F50</f>
        <v>0</v>
      </c>
      <c r="O50" s="149">
        <v>2</v>
      </c>
      <c r="AA50" s="122">
        <v>12</v>
      </c>
      <c r="AB50" s="122">
        <v>0</v>
      </c>
      <c r="AC50" s="122">
        <v>16</v>
      </c>
      <c r="AZ50" s="122">
        <v>1</v>
      </c>
      <c r="BA50" s="122">
        <f>IF(AZ50=1,G50,0)</f>
        <v>0</v>
      </c>
      <c r="BB50" s="122">
        <f>IF(AZ50=2,G50,0)</f>
        <v>0</v>
      </c>
      <c r="BC50" s="122">
        <f>IF(AZ50=3,G50,0)</f>
        <v>0</v>
      </c>
      <c r="BD50" s="122">
        <f>IF(AZ50=4,G50,0)</f>
        <v>0</v>
      </c>
      <c r="BE50" s="122">
        <f>IF(AZ50=5,G50,0)</f>
        <v>0</v>
      </c>
      <c r="CZ50" s="122">
        <v>1.0211600000000001</v>
      </c>
    </row>
    <row r="51" spans="1:104" x14ac:dyDescent="0.25">
      <c r="A51" s="204"/>
      <c r="B51" s="203"/>
      <c r="C51" s="202" t="s">
        <v>287</v>
      </c>
      <c r="D51" s="201"/>
      <c r="E51" s="200">
        <v>0</v>
      </c>
      <c r="F51" s="199"/>
      <c r="G51" s="198"/>
      <c r="M51" s="197" t="s">
        <v>287</v>
      </c>
      <c r="O51" s="149"/>
    </row>
    <row r="52" spans="1:104" x14ac:dyDescent="0.25">
      <c r="A52" s="204"/>
      <c r="B52" s="203"/>
      <c r="C52" s="202" t="s">
        <v>286</v>
      </c>
      <c r="D52" s="201"/>
      <c r="E52" s="200">
        <v>0</v>
      </c>
      <c r="F52" s="199"/>
      <c r="G52" s="198"/>
      <c r="M52" s="197" t="s">
        <v>286</v>
      </c>
      <c r="O52" s="149"/>
    </row>
    <row r="53" spans="1:104" x14ac:dyDescent="0.25">
      <c r="A53" s="204"/>
      <c r="B53" s="203"/>
      <c r="C53" s="202" t="s">
        <v>285</v>
      </c>
      <c r="D53" s="201"/>
      <c r="E53" s="200">
        <v>1.7515000000000001</v>
      </c>
      <c r="F53" s="199"/>
      <c r="G53" s="198"/>
      <c r="M53" s="197" t="s">
        <v>285</v>
      </c>
      <c r="O53" s="149"/>
    </row>
    <row r="54" spans="1:104" x14ac:dyDescent="0.25">
      <c r="A54" s="204"/>
      <c r="B54" s="203"/>
      <c r="C54" s="202" t="s">
        <v>284</v>
      </c>
      <c r="D54" s="201"/>
      <c r="E54" s="200">
        <v>0</v>
      </c>
      <c r="F54" s="199"/>
      <c r="G54" s="198"/>
      <c r="M54" s="197" t="s">
        <v>284</v>
      </c>
      <c r="O54" s="149"/>
    </row>
    <row r="55" spans="1:104" x14ac:dyDescent="0.25">
      <c r="A55" s="204"/>
      <c r="B55" s="203"/>
      <c r="C55" s="202" t="s">
        <v>283</v>
      </c>
      <c r="D55" s="201"/>
      <c r="E55" s="200">
        <v>1.2281</v>
      </c>
      <c r="F55" s="199"/>
      <c r="G55" s="198"/>
      <c r="M55" s="197" t="s">
        <v>283</v>
      </c>
      <c r="O55" s="149"/>
    </row>
    <row r="56" spans="1:104" x14ac:dyDescent="0.25">
      <c r="A56" s="204"/>
      <c r="B56" s="203"/>
      <c r="C56" s="202" t="s">
        <v>269</v>
      </c>
      <c r="D56" s="201"/>
      <c r="E56" s="200">
        <v>0</v>
      </c>
      <c r="F56" s="199"/>
      <c r="G56" s="198"/>
      <c r="M56" s="197" t="s">
        <v>269</v>
      </c>
      <c r="O56" s="149"/>
    </row>
    <row r="57" spans="1:104" x14ac:dyDescent="0.25">
      <c r="A57" s="204"/>
      <c r="B57" s="203"/>
      <c r="C57" s="202" t="s">
        <v>282</v>
      </c>
      <c r="D57" s="201"/>
      <c r="E57" s="200">
        <v>0.52459999999999996</v>
      </c>
      <c r="F57" s="199"/>
      <c r="G57" s="198"/>
      <c r="M57" s="197" t="s">
        <v>282</v>
      </c>
      <c r="O57" s="149"/>
    </row>
    <row r="58" spans="1:104" x14ac:dyDescent="0.25">
      <c r="A58" s="204"/>
      <c r="B58" s="203"/>
      <c r="C58" s="202" t="s">
        <v>278</v>
      </c>
      <c r="D58" s="201"/>
      <c r="E58" s="200">
        <v>0</v>
      </c>
      <c r="F58" s="199"/>
      <c r="G58" s="198"/>
      <c r="M58" s="197" t="s">
        <v>278</v>
      </c>
      <c r="O58" s="149"/>
    </row>
    <row r="59" spans="1:104" x14ac:dyDescent="0.25">
      <c r="A59" s="204"/>
      <c r="B59" s="203"/>
      <c r="C59" s="202" t="s">
        <v>281</v>
      </c>
      <c r="D59" s="201"/>
      <c r="E59" s="200">
        <v>0</v>
      </c>
      <c r="F59" s="199"/>
      <c r="G59" s="198"/>
      <c r="M59" s="197" t="s">
        <v>281</v>
      </c>
      <c r="O59" s="149"/>
    </row>
    <row r="60" spans="1:104" x14ac:dyDescent="0.25">
      <c r="A60" s="204"/>
      <c r="B60" s="203"/>
      <c r="C60" s="202" t="s">
        <v>280</v>
      </c>
      <c r="D60" s="201"/>
      <c r="E60" s="200">
        <v>4.3400000000000001E-2</v>
      </c>
      <c r="F60" s="199"/>
      <c r="G60" s="198"/>
      <c r="M60" s="197" t="s">
        <v>280</v>
      </c>
      <c r="O60" s="149"/>
    </row>
    <row r="61" spans="1:104" x14ac:dyDescent="0.25">
      <c r="A61" s="204"/>
      <c r="B61" s="203"/>
      <c r="C61" s="202" t="s">
        <v>269</v>
      </c>
      <c r="D61" s="201"/>
      <c r="E61" s="200">
        <v>0</v>
      </c>
      <c r="F61" s="199"/>
      <c r="G61" s="198"/>
      <c r="M61" s="197" t="s">
        <v>269</v>
      </c>
      <c r="O61" s="149"/>
    </row>
    <row r="62" spans="1:104" x14ac:dyDescent="0.25">
      <c r="A62" s="204"/>
      <c r="B62" s="203"/>
      <c r="C62" s="202" t="s">
        <v>279</v>
      </c>
      <c r="D62" s="201"/>
      <c r="E62" s="200">
        <v>9.5999999999999992E-3</v>
      </c>
      <c r="F62" s="199"/>
      <c r="G62" s="198"/>
      <c r="M62" s="197" t="s">
        <v>279</v>
      </c>
      <c r="O62" s="149"/>
    </row>
    <row r="63" spans="1:104" x14ac:dyDescent="0.25">
      <c r="A63" s="156"/>
      <c r="B63" s="157" t="s">
        <v>69</v>
      </c>
      <c r="C63" s="158" t="str">
        <f>CONCATENATE(B40," ",C40)</f>
        <v>2 Základy,zvláštní zakládání</v>
      </c>
      <c r="D63" s="156"/>
      <c r="E63" s="159"/>
      <c r="F63" s="159"/>
      <c r="G63" s="160">
        <f>SUM(G40:G62)</f>
        <v>0</v>
      </c>
      <c r="O63" s="149">
        <v>4</v>
      </c>
      <c r="BA63" s="161">
        <f>SUM(BA40:BA62)</f>
        <v>0</v>
      </c>
      <c r="BB63" s="161">
        <f>SUM(BB40:BB62)</f>
        <v>0</v>
      </c>
      <c r="BC63" s="161">
        <f>SUM(BC40:BC62)</f>
        <v>0</v>
      </c>
      <c r="BD63" s="161">
        <f>SUM(BD40:BD62)</f>
        <v>0</v>
      </c>
      <c r="BE63" s="161">
        <f>SUM(BE40:BE62)</f>
        <v>0</v>
      </c>
    </row>
    <row r="64" spans="1:104" x14ac:dyDescent="0.25">
      <c r="A64" s="142" t="s">
        <v>65</v>
      </c>
      <c r="B64" s="143" t="s">
        <v>107</v>
      </c>
      <c r="C64" s="144" t="s">
        <v>108</v>
      </c>
      <c r="D64" s="145"/>
      <c r="E64" s="146"/>
      <c r="F64" s="146"/>
      <c r="G64" s="147"/>
      <c r="H64" s="148"/>
      <c r="I64" s="148"/>
      <c r="O64" s="149">
        <v>1</v>
      </c>
    </row>
    <row r="65" spans="1:104" ht="21" x14ac:dyDescent="0.25">
      <c r="A65" s="150">
        <v>17</v>
      </c>
      <c r="B65" s="151" t="s">
        <v>109</v>
      </c>
      <c r="C65" s="152" t="s">
        <v>110</v>
      </c>
      <c r="D65" s="153" t="s">
        <v>77</v>
      </c>
      <c r="E65" s="154">
        <v>98.954300000000003</v>
      </c>
      <c r="F65" s="154">
        <v>0</v>
      </c>
      <c r="G65" s="155">
        <f>E65*F65</f>
        <v>0</v>
      </c>
      <c r="O65" s="149">
        <v>2</v>
      </c>
      <c r="AA65" s="122">
        <v>12</v>
      </c>
      <c r="AB65" s="122">
        <v>0</v>
      </c>
      <c r="AC65" s="122">
        <v>17</v>
      </c>
      <c r="AZ65" s="122">
        <v>1</v>
      </c>
      <c r="BA65" s="122">
        <f>IF(AZ65=1,G65,0)</f>
        <v>0</v>
      </c>
      <c r="BB65" s="122">
        <f>IF(AZ65=2,G65,0)</f>
        <v>0</v>
      </c>
      <c r="BC65" s="122">
        <f>IF(AZ65=3,G65,0)</f>
        <v>0</v>
      </c>
      <c r="BD65" s="122">
        <f>IF(AZ65=4,G65,0)</f>
        <v>0</v>
      </c>
      <c r="BE65" s="122">
        <f>IF(AZ65=5,G65,0)</f>
        <v>0</v>
      </c>
      <c r="CZ65" s="122">
        <v>0.75124999999999997</v>
      </c>
    </row>
    <row r="66" spans="1:104" x14ac:dyDescent="0.25">
      <c r="A66" s="204"/>
      <c r="B66" s="203"/>
      <c r="C66" s="202" t="s">
        <v>275</v>
      </c>
      <c r="D66" s="201"/>
      <c r="E66" s="200">
        <v>0</v>
      </c>
      <c r="F66" s="199"/>
      <c r="G66" s="198"/>
      <c r="M66" s="197" t="s">
        <v>275</v>
      </c>
      <c r="O66" s="149"/>
    </row>
    <row r="67" spans="1:104" x14ac:dyDescent="0.25">
      <c r="A67" s="204"/>
      <c r="B67" s="203"/>
      <c r="C67" s="202" t="s">
        <v>244</v>
      </c>
      <c r="D67" s="201"/>
      <c r="E67" s="200">
        <v>34.643000000000001</v>
      </c>
      <c r="F67" s="199"/>
      <c r="G67" s="198"/>
      <c r="M67" s="197" t="s">
        <v>244</v>
      </c>
      <c r="O67" s="149"/>
    </row>
    <row r="68" spans="1:104" x14ac:dyDescent="0.25">
      <c r="A68" s="204"/>
      <c r="B68" s="203"/>
      <c r="C68" s="202" t="s">
        <v>243</v>
      </c>
      <c r="D68" s="201"/>
      <c r="E68" s="200">
        <v>55.202500000000001</v>
      </c>
      <c r="F68" s="199"/>
      <c r="G68" s="198"/>
      <c r="M68" s="197" t="s">
        <v>243</v>
      </c>
      <c r="O68" s="149"/>
    </row>
    <row r="69" spans="1:104" x14ac:dyDescent="0.25">
      <c r="A69" s="204"/>
      <c r="B69" s="203"/>
      <c r="C69" s="202" t="s">
        <v>278</v>
      </c>
      <c r="D69" s="201"/>
      <c r="E69" s="200">
        <v>0</v>
      </c>
      <c r="F69" s="199"/>
      <c r="G69" s="198"/>
      <c r="M69" s="197" t="s">
        <v>278</v>
      </c>
      <c r="O69" s="149"/>
    </row>
    <row r="70" spans="1:104" x14ac:dyDescent="0.25">
      <c r="A70" s="204"/>
      <c r="B70" s="203"/>
      <c r="C70" s="202" t="s">
        <v>277</v>
      </c>
      <c r="D70" s="201"/>
      <c r="E70" s="200">
        <v>9.1088000000000005</v>
      </c>
      <c r="F70" s="199"/>
      <c r="G70" s="198"/>
      <c r="M70" s="197" t="s">
        <v>277</v>
      </c>
      <c r="O70" s="149"/>
    </row>
    <row r="71" spans="1:104" ht="21" x14ac:dyDescent="0.25">
      <c r="A71" s="150">
        <v>18</v>
      </c>
      <c r="B71" s="151" t="s">
        <v>111</v>
      </c>
      <c r="C71" s="152" t="s">
        <v>112</v>
      </c>
      <c r="D71" s="153" t="s">
        <v>77</v>
      </c>
      <c r="E71" s="154">
        <v>35.424999999999997</v>
      </c>
      <c r="F71" s="154">
        <v>0</v>
      </c>
      <c r="G71" s="155">
        <f>E71*F71</f>
        <v>0</v>
      </c>
      <c r="O71" s="149">
        <v>2</v>
      </c>
      <c r="AA71" s="122">
        <v>12</v>
      </c>
      <c r="AB71" s="122">
        <v>0</v>
      </c>
      <c r="AC71" s="122">
        <v>18</v>
      </c>
      <c r="AZ71" s="122">
        <v>1</v>
      </c>
      <c r="BA71" s="122">
        <f>IF(AZ71=1,G71,0)</f>
        <v>0</v>
      </c>
      <c r="BB71" s="122">
        <f>IF(AZ71=2,G71,0)</f>
        <v>0</v>
      </c>
      <c r="BC71" s="122">
        <f>IF(AZ71=3,G71,0)</f>
        <v>0</v>
      </c>
      <c r="BD71" s="122">
        <f>IF(AZ71=4,G71,0)</f>
        <v>0</v>
      </c>
      <c r="BE71" s="122">
        <f>IF(AZ71=5,G71,0)</f>
        <v>0</v>
      </c>
      <c r="CZ71" s="122">
        <v>1.2197499999999999</v>
      </c>
    </row>
    <row r="72" spans="1:104" x14ac:dyDescent="0.25">
      <c r="A72" s="204"/>
      <c r="B72" s="203"/>
      <c r="C72" s="202" t="s">
        <v>276</v>
      </c>
      <c r="D72" s="201"/>
      <c r="E72" s="200">
        <v>35.424999999999997</v>
      </c>
      <c r="F72" s="199"/>
      <c r="G72" s="198"/>
      <c r="M72" s="197" t="s">
        <v>276</v>
      </c>
      <c r="O72" s="149"/>
    </row>
    <row r="73" spans="1:104" x14ac:dyDescent="0.25">
      <c r="A73" s="150">
        <v>19</v>
      </c>
      <c r="B73" s="151" t="s">
        <v>113</v>
      </c>
      <c r="C73" s="152" t="s">
        <v>114</v>
      </c>
      <c r="D73" s="153" t="s">
        <v>106</v>
      </c>
      <c r="E73" s="154">
        <v>0.74719999999999998</v>
      </c>
      <c r="F73" s="154">
        <v>0</v>
      </c>
      <c r="G73" s="155">
        <f>E73*F73</f>
        <v>0</v>
      </c>
      <c r="O73" s="149">
        <v>2</v>
      </c>
      <c r="AA73" s="122">
        <v>12</v>
      </c>
      <c r="AB73" s="122">
        <v>0</v>
      </c>
      <c r="AC73" s="122">
        <v>19</v>
      </c>
      <c r="AZ73" s="122">
        <v>1</v>
      </c>
      <c r="BA73" s="122">
        <f>IF(AZ73=1,G73,0)</f>
        <v>0</v>
      </c>
      <c r="BB73" s="122">
        <f>IF(AZ73=2,G73,0)</f>
        <v>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1.0202899999999999</v>
      </c>
    </row>
    <row r="74" spans="1:104" x14ac:dyDescent="0.25">
      <c r="A74" s="204"/>
      <c r="B74" s="203"/>
      <c r="C74" s="202" t="s">
        <v>275</v>
      </c>
      <c r="D74" s="201"/>
      <c r="E74" s="200">
        <v>0</v>
      </c>
      <c r="F74" s="199"/>
      <c r="G74" s="198"/>
      <c r="M74" s="197" t="s">
        <v>275</v>
      </c>
      <c r="O74" s="149"/>
    </row>
    <row r="75" spans="1:104" x14ac:dyDescent="0.25">
      <c r="A75" s="204"/>
      <c r="B75" s="203"/>
      <c r="C75" s="202" t="s">
        <v>274</v>
      </c>
      <c r="D75" s="201"/>
      <c r="E75" s="200">
        <v>0</v>
      </c>
      <c r="F75" s="199"/>
      <c r="G75" s="198"/>
      <c r="M75" s="197" t="s">
        <v>274</v>
      </c>
      <c r="O75" s="149"/>
    </row>
    <row r="76" spans="1:104" x14ac:dyDescent="0.25">
      <c r="A76" s="204"/>
      <c r="B76" s="203"/>
      <c r="C76" s="202" t="s">
        <v>273</v>
      </c>
      <c r="D76" s="201"/>
      <c r="E76" s="200">
        <v>0.44040000000000001</v>
      </c>
      <c r="F76" s="199"/>
      <c r="G76" s="198"/>
      <c r="M76" s="197" t="s">
        <v>273</v>
      </c>
      <c r="O76" s="149"/>
    </row>
    <row r="77" spans="1:104" x14ac:dyDescent="0.25">
      <c r="A77" s="204"/>
      <c r="B77" s="203"/>
      <c r="C77" s="202" t="s">
        <v>269</v>
      </c>
      <c r="D77" s="201"/>
      <c r="E77" s="200">
        <v>0</v>
      </c>
      <c r="F77" s="199"/>
      <c r="G77" s="198"/>
      <c r="M77" s="197" t="s">
        <v>269</v>
      </c>
      <c r="O77" s="149"/>
    </row>
    <row r="78" spans="1:104" x14ac:dyDescent="0.25">
      <c r="A78" s="204"/>
      <c r="B78" s="203"/>
      <c r="C78" s="202" t="s">
        <v>272</v>
      </c>
      <c r="D78" s="201"/>
      <c r="E78" s="200">
        <v>0.1091</v>
      </c>
      <c r="F78" s="199"/>
      <c r="G78" s="198"/>
      <c r="M78" s="197" t="s">
        <v>272</v>
      </c>
      <c r="O78" s="149"/>
    </row>
    <row r="79" spans="1:104" x14ac:dyDescent="0.25">
      <c r="A79" s="204"/>
      <c r="B79" s="203"/>
      <c r="C79" s="202" t="s">
        <v>271</v>
      </c>
      <c r="D79" s="201"/>
      <c r="E79" s="200">
        <v>0.17519999999999999</v>
      </c>
      <c r="F79" s="199"/>
      <c r="G79" s="198"/>
      <c r="M79" s="197" t="s">
        <v>271</v>
      </c>
      <c r="O79" s="149"/>
    </row>
    <row r="80" spans="1:104" x14ac:dyDescent="0.25">
      <c r="A80" s="204"/>
      <c r="B80" s="203"/>
      <c r="C80" s="202" t="s">
        <v>270</v>
      </c>
      <c r="D80" s="201"/>
      <c r="E80" s="200">
        <v>0</v>
      </c>
      <c r="F80" s="199"/>
      <c r="G80" s="198"/>
      <c r="M80" s="197" t="s">
        <v>270</v>
      </c>
      <c r="O80" s="149"/>
    </row>
    <row r="81" spans="1:104" x14ac:dyDescent="0.25">
      <c r="A81" s="204"/>
      <c r="B81" s="203"/>
      <c r="C81" s="202" t="s">
        <v>269</v>
      </c>
      <c r="D81" s="201"/>
      <c r="E81" s="200">
        <v>0</v>
      </c>
      <c r="F81" s="199"/>
      <c r="G81" s="198"/>
      <c r="M81" s="197" t="s">
        <v>269</v>
      </c>
      <c r="O81" s="149"/>
    </row>
    <row r="82" spans="1:104" x14ac:dyDescent="0.25">
      <c r="A82" s="204"/>
      <c r="B82" s="203"/>
      <c r="C82" s="202" t="s">
        <v>268</v>
      </c>
      <c r="D82" s="201"/>
      <c r="E82" s="200">
        <v>2.2499999999999999E-2</v>
      </c>
      <c r="F82" s="199"/>
      <c r="G82" s="198"/>
      <c r="M82" s="197" t="s">
        <v>268</v>
      </c>
      <c r="O82" s="149"/>
    </row>
    <row r="83" spans="1:104" x14ac:dyDescent="0.25">
      <c r="A83" s="150">
        <v>20</v>
      </c>
      <c r="B83" s="151" t="s">
        <v>115</v>
      </c>
      <c r="C83" s="152" t="s">
        <v>116</v>
      </c>
      <c r="D83" s="153" t="s">
        <v>72</v>
      </c>
      <c r="E83" s="154">
        <v>17.969100000000001</v>
      </c>
      <c r="F83" s="154">
        <v>0</v>
      </c>
      <c r="G83" s="155">
        <f>E83*F83</f>
        <v>0</v>
      </c>
      <c r="O83" s="149">
        <v>2</v>
      </c>
      <c r="AA83" s="122">
        <v>12</v>
      </c>
      <c r="AB83" s="122">
        <v>0</v>
      </c>
      <c r="AC83" s="122">
        <v>20</v>
      </c>
      <c r="AZ83" s="122">
        <v>1</v>
      </c>
      <c r="BA83" s="122">
        <f>IF(AZ83=1,G83,0)</f>
        <v>0</v>
      </c>
      <c r="BB83" s="122">
        <f>IF(AZ83=2,G83,0)</f>
        <v>0</v>
      </c>
      <c r="BC83" s="122">
        <f>IF(AZ83=3,G83,0)</f>
        <v>0</v>
      </c>
      <c r="BD83" s="122">
        <f>IF(AZ83=4,G83,0)</f>
        <v>0</v>
      </c>
      <c r="BE83" s="122">
        <f>IF(AZ83=5,G83,0)</f>
        <v>0</v>
      </c>
      <c r="CZ83" s="122">
        <v>2.6607799999999999</v>
      </c>
    </row>
    <row r="84" spans="1:104" x14ac:dyDescent="0.25">
      <c r="A84" s="204"/>
      <c r="B84" s="203"/>
      <c r="C84" s="202" t="s">
        <v>267</v>
      </c>
      <c r="D84" s="201"/>
      <c r="E84" s="200">
        <v>6.9286000000000003</v>
      </c>
      <c r="F84" s="199"/>
      <c r="G84" s="198"/>
      <c r="M84" s="197" t="s">
        <v>267</v>
      </c>
      <c r="O84" s="149"/>
    </row>
    <row r="85" spans="1:104" x14ac:dyDescent="0.25">
      <c r="A85" s="204"/>
      <c r="B85" s="203"/>
      <c r="C85" s="202" t="s">
        <v>266</v>
      </c>
      <c r="D85" s="201"/>
      <c r="E85" s="200">
        <v>11.0405</v>
      </c>
      <c r="F85" s="199"/>
      <c r="G85" s="198"/>
      <c r="M85" s="197" t="s">
        <v>266</v>
      </c>
      <c r="O85" s="149"/>
    </row>
    <row r="86" spans="1:104" x14ac:dyDescent="0.25">
      <c r="A86" s="150">
        <v>21</v>
      </c>
      <c r="B86" s="151" t="s">
        <v>117</v>
      </c>
      <c r="C86" s="152" t="s">
        <v>118</v>
      </c>
      <c r="D86" s="153" t="s">
        <v>72</v>
      </c>
      <c r="E86" s="154">
        <v>17.969100000000001</v>
      </c>
      <c r="F86" s="154">
        <v>0</v>
      </c>
      <c r="G86" s="155">
        <f>E86*F86</f>
        <v>0</v>
      </c>
      <c r="O86" s="149">
        <v>2</v>
      </c>
      <c r="AA86" s="122">
        <v>12</v>
      </c>
      <c r="AB86" s="122">
        <v>0</v>
      </c>
      <c r="AC86" s="122">
        <v>21</v>
      </c>
      <c r="AZ86" s="122">
        <v>1</v>
      </c>
      <c r="BA86" s="122">
        <f>IF(AZ86=1,G86,0)</f>
        <v>0</v>
      </c>
      <c r="BB86" s="122">
        <f>IF(AZ86=2,G86,0)</f>
        <v>0</v>
      </c>
      <c r="BC86" s="122">
        <f>IF(AZ86=3,G86,0)</f>
        <v>0</v>
      </c>
      <c r="BD86" s="122">
        <f>IF(AZ86=4,G86,0)</f>
        <v>0</v>
      </c>
      <c r="BE86" s="122">
        <f>IF(AZ86=5,G86,0)</f>
        <v>0</v>
      </c>
      <c r="CZ86" s="122">
        <v>0</v>
      </c>
    </row>
    <row r="87" spans="1:104" x14ac:dyDescent="0.25">
      <c r="A87" s="150">
        <v>22</v>
      </c>
      <c r="B87" s="151" t="s">
        <v>119</v>
      </c>
      <c r="C87" s="152" t="s">
        <v>120</v>
      </c>
      <c r="D87" s="153" t="s">
        <v>77</v>
      </c>
      <c r="E87" s="154">
        <v>89.845500000000001</v>
      </c>
      <c r="F87" s="154">
        <v>0</v>
      </c>
      <c r="G87" s="155">
        <f>E87*F87</f>
        <v>0</v>
      </c>
      <c r="O87" s="149">
        <v>2</v>
      </c>
      <c r="AA87" s="122">
        <v>12</v>
      </c>
      <c r="AB87" s="122">
        <v>0</v>
      </c>
      <c r="AC87" s="122">
        <v>22</v>
      </c>
      <c r="AZ87" s="122">
        <v>1</v>
      </c>
      <c r="BA87" s="122">
        <f>IF(AZ87=1,G87,0)</f>
        <v>0</v>
      </c>
      <c r="BB87" s="122">
        <f>IF(AZ87=2,G87,0)</f>
        <v>0</v>
      </c>
      <c r="BC87" s="122">
        <f>IF(AZ87=3,G87,0)</f>
        <v>0</v>
      </c>
      <c r="BD87" s="122">
        <f>IF(AZ87=4,G87,0)</f>
        <v>0</v>
      </c>
      <c r="BE87" s="122">
        <f>IF(AZ87=5,G87,0)</f>
        <v>0</v>
      </c>
      <c r="CZ87" s="122">
        <v>5.0000000000000001E-4</v>
      </c>
    </row>
    <row r="88" spans="1:104" x14ac:dyDescent="0.25">
      <c r="A88" s="204"/>
      <c r="B88" s="203"/>
      <c r="C88" s="202" t="s">
        <v>244</v>
      </c>
      <c r="D88" s="201"/>
      <c r="E88" s="200">
        <v>34.643000000000001</v>
      </c>
      <c r="F88" s="199"/>
      <c r="G88" s="198"/>
      <c r="M88" s="197" t="s">
        <v>244</v>
      </c>
      <c r="O88" s="149"/>
    </row>
    <row r="89" spans="1:104" x14ac:dyDescent="0.25">
      <c r="A89" s="204"/>
      <c r="B89" s="203"/>
      <c r="C89" s="202" t="s">
        <v>243</v>
      </c>
      <c r="D89" s="201"/>
      <c r="E89" s="200">
        <v>55.202500000000001</v>
      </c>
      <c r="F89" s="199"/>
      <c r="G89" s="198"/>
      <c r="M89" s="197" t="s">
        <v>243</v>
      </c>
      <c r="O89" s="149"/>
    </row>
    <row r="90" spans="1:104" x14ac:dyDescent="0.25">
      <c r="A90" s="156"/>
      <c r="B90" s="157" t="s">
        <v>69</v>
      </c>
      <c r="C90" s="158" t="str">
        <f>CONCATENATE(B64," ",C64)</f>
        <v>3 Svislé a kompletní konstrukce</v>
      </c>
      <c r="D90" s="156"/>
      <c r="E90" s="159"/>
      <c r="F90" s="159"/>
      <c r="G90" s="160">
        <f>SUM(G64:G89)</f>
        <v>0</v>
      </c>
      <c r="O90" s="149">
        <v>4</v>
      </c>
      <c r="BA90" s="161">
        <f>SUM(BA64:BA89)</f>
        <v>0</v>
      </c>
      <c r="BB90" s="161">
        <f>SUM(BB64:BB89)</f>
        <v>0</v>
      </c>
      <c r="BC90" s="161">
        <f>SUM(BC64:BC89)</f>
        <v>0</v>
      </c>
      <c r="BD90" s="161">
        <f>SUM(BD64:BD89)</f>
        <v>0</v>
      </c>
      <c r="BE90" s="161">
        <f>SUM(BE64:BE89)</f>
        <v>0</v>
      </c>
    </row>
    <row r="91" spans="1:104" x14ac:dyDescent="0.25">
      <c r="A91" s="142" t="s">
        <v>65</v>
      </c>
      <c r="B91" s="143" t="s">
        <v>121</v>
      </c>
      <c r="C91" s="144" t="s">
        <v>122</v>
      </c>
      <c r="D91" s="145"/>
      <c r="E91" s="146"/>
      <c r="F91" s="146"/>
      <c r="G91" s="147"/>
      <c r="H91" s="148"/>
      <c r="I91" s="148"/>
      <c r="O91" s="149">
        <v>1</v>
      </c>
    </row>
    <row r="92" spans="1:104" x14ac:dyDescent="0.25">
      <c r="A92" s="150">
        <v>23</v>
      </c>
      <c r="B92" s="151" t="s">
        <v>123</v>
      </c>
      <c r="C92" s="152" t="s">
        <v>124</v>
      </c>
      <c r="D92" s="153" t="s">
        <v>77</v>
      </c>
      <c r="E92" s="154">
        <v>43.773000000000003</v>
      </c>
      <c r="F92" s="154">
        <v>0</v>
      </c>
      <c r="G92" s="155">
        <f>E92*F92</f>
        <v>0</v>
      </c>
      <c r="O92" s="149">
        <v>2</v>
      </c>
      <c r="AA92" s="122">
        <v>12</v>
      </c>
      <c r="AB92" s="122">
        <v>0</v>
      </c>
      <c r="AC92" s="122">
        <v>23</v>
      </c>
      <c r="AZ92" s="122">
        <v>1</v>
      </c>
      <c r="BA92" s="122">
        <f>IF(AZ92=1,G92,0)</f>
        <v>0</v>
      </c>
      <c r="BB92" s="122">
        <f>IF(AZ92=2,G92,0)</f>
        <v>0</v>
      </c>
      <c r="BC92" s="122">
        <f>IF(AZ92=3,G92,0)</f>
        <v>0</v>
      </c>
      <c r="BD92" s="122">
        <f>IF(AZ92=4,G92,0)</f>
        <v>0</v>
      </c>
      <c r="BE92" s="122">
        <f>IF(AZ92=5,G92,0)</f>
        <v>0</v>
      </c>
      <c r="CZ92" s="122">
        <v>7.3899999999999993E-2</v>
      </c>
    </row>
    <row r="93" spans="1:104" x14ac:dyDescent="0.25">
      <c r="A93" s="204"/>
      <c r="B93" s="203"/>
      <c r="C93" s="202" t="s">
        <v>249</v>
      </c>
      <c r="D93" s="201"/>
      <c r="E93" s="200">
        <v>43.773000000000003</v>
      </c>
      <c r="F93" s="199"/>
      <c r="G93" s="198"/>
      <c r="M93" s="197" t="s">
        <v>249</v>
      </c>
      <c r="O93" s="149"/>
    </row>
    <row r="94" spans="1:104" x14ac:dyDescent="0.25">
      <c r="A94" s="150">
        <v>24</v>
      </c>
      <c r="B94" s="151" t="s">
        <v>125</v>
      </c>
      <c r="C94" s="152" t="s">
        <v>126</v>
      </c>
      <c r="D94" s="153" t="s">
        <v>77</v>
      </c>
      <c r="E94" s="154">
        <v>43.773000000000003</v>
      </c>
      <c r="F94" s="154">
        <v>0</v>
      </c>
      <c r="G94" s="155">
        <f>E94*F94</f>
        <v>0</v>
      </c>
      <c r="O94" s="149">
        <v>2</v>
      </c>
      <c r="AA94" s="122">
        <v>12</v>
      </c>
      <c r="AB94" s="122">
        <v>0</v>
      </c>
      <c r="AC94" s="122">
        <v>24</v>
      </c>
      <c r="AZ94" s="122">
        <v>1</v>
      </c>
      <c r="BA94" s="122">
        <f>IF(AZ94=1,G94,0)</f>
        <v>0</v>
      </c>
      <c r="BB94" s="122">
        <f>IF(AZ94=2,G94,0)</f>
        <v>0</v>
      </c>
      <c r="BC94" s="122">
        <f>IF(AZ94=3,G94,0)</f>
        <v>0</v>
      </c>
      <c r="BD94" s="122">
        <f>IF(AZ94=4,G94,0)</f>
        <v>0</v>
      </c>
      <c r="BE94" s="122">
        <f>IF(AZ94=5,G94,0)</f>
        <v>0</v>
      </c>
      <c r="CZ94" s="122">
        <v>0</v>
      </c>
    </row>
    <row r="95" spans="1:104" x14ac:dyDescent="0.25">
      <c r="A95" s="150">
        <v>25</v>
      </c>
      <c r="B95" s="151" t="s">
        <v>127</v>
      </c>
      <c r="C95" s="152" t="s">
        <v>128</v>
      </c>
      <c r="D95" s="153" t="s">
        <v>77</v>
      </c>
      <c r="E95" s="154">
        <v>43.773000000000003</v>
      </c>
      <c r="F95" s="154">
        <v>0</v>
      </c>
      <c r="G95" s="155">
        <f>E95*F95</f>
        <v>0</v>
      </c>
      <c r="O95" s="149">
        <v>2</v>
      </c>
      <c r="AA95" s="122">
        <v>12</v>
      </c>
      <c r="AB95" s="122">
        <v>0</v>
      </c>
      <c r="AC95" s="122">
        <v>25</v>
      </c>
      <c r="AZ95" s="122">
        <v>1</v>
      </c>
      <c r="BA95" s="122">
        <f>IF(AZ95=1,G95,0)</f>
        <v>0</v>
      </c>
      <c r="BB95" s="122">
        <f>IF(AZ95=2,G95,0)</f>
        <v>0</v>
      </c>
      <c r="BC95" s="122">
        <f>IF(AZ95=3,G95,0)</f>
        <v>0</v>
      </c>
      <c r="BD95" s="122">
        <f>IF(AZ95=4,G95,0)</f>
        <v>0</v>
      </c>
      <c r="BE95" s="122">
        <f>IF(AZ95=5,G95,0)</f>
        <v>0</v>
      </c>
      <c r="CZ95" s="122">
        <v>0.38533000000000001</v>
      </c>
    </row>
    <row r="96" spans="1:104" x14ac:dyDescent="0.25">
      <c r="A96" s="150">
        <v>26</v>
      </c>
      <c r="B96" s="151" t="s">
        <v>129</v>
      </c>
      <c r="C96" s="152" t="s">
        <v>130</v>
      </c>
      <c r="D96" s="153" t="s">
        <v>77</v>
      </c>
      <c r="E96" s="154">
        <v>43.773000000000003</v>
      </c>
      <c r="F96" s="154">
        <v>0</v>
      </c>
      <c r="G96" s="155">
        <f>E96*F96</f>
        <v>0</v>
      </c>
      <c r="O96" s="149">
        <v>2</v>
      </c>
      <c r="AA96" s="122">
        <v>12</v>
      </c>
      <c r="AB96" s="122">
        <v>0</v>
      </c>
      <c r="AC96" s="122">
        <v>26</v>
      </c>
      <c r="AZ96" s="122">
        <v>1</v>
      </c>
      <c r="BA96" s="122">
        <f>IF(AZ96=1,G96,0)</f>
        <v>0</v>
      </c>
      <c r="BB96" s="122">
        <f>IF(AZ96=2,G96,0)</f>
        <v>0</v>
      </c>
      <c r="BC96" s="122">
        <f>IF(AZ96=3,G96,0)</f>
        <v>0</v>
      </c>
      <c r="BD96" s="122">
        <f>IF(AZ96=4,G96,0)</f>
        <v>0</v>
      </c>
      <c r="BE96" s="122">
        <f>IF(AZ96=5,G96,0)</f>
        <v>0</v>
      </c>
      <c r="CZ96" s="122">
        <v>0.19694999999999999</v>
      </c>
    </row>
    <row r="97" spans="1:104" x14ac:dyDescent="0.25">
      <c r="A97" s="150">
        <v>27</v>
      </c>
      <c r="B97" s="151" t="s">
        <v>131</v>
      </c>
      <c r="C97" s="152" t="s">
        <v>132</v>
      </c>
      <c r="D97" s="153" t="s">
        <v>77</v>
      </c>
      <c r="E97" s="154">
        <v>44.210700000000003</v>
      </c>
      <c r="F97" s="154">
        <v>0</v>
      </c>
      <c r="G97" s="155">
        <f>E97*F97</f>
        <v>0</v>
      </c>
      <c r="O97" s="149">
        <v>2</v>
      </c>
      <c r="AA97" s="122">
        <v>12</v>
      </c>
      <c r="AB97" s="122">
        <v>1</v>
      </c>
      <c r="AC97" s="122">
        <v>27</v>
      </c>
      <c r="AZ97" s="122">
        <v>1</v>
      </c>
      <c r="BA97" s="122">
        <f>IF(AZ97=1,G97,0)</f>
        <v>0</v>
      </c>
      <c r="BB97" s="122">
        <f>IF(AZ97=2,G97,0)</f>
        <v>0</v>
      </c>
      <c r="BC97" s="122">
        <f>IF(AZ97=3,G97,0)</f>
        <v>0</v>
      </c>
      <c r="BD97" s="122">
        <f>IF(AZ97=4,G97,0)</f>
        <v>0</v>
      </c>
      <c r="BE97" s="122">
        <f>IF(AZ97=5,G97,0)</f>
        <v>0</v>
      </c>
      <c r="CZ97" s="122">
        <v>0.14799999999999999</v>
      </c>
    </row>
    <row r="98" spans="1:104" x14ac:dyDescent="0.25">
      <c r="A98" s="204"/>
      <c r="B98" s="203"/>
      <c r="C98" s="202" t="s">
        <v>265</v>
      </c>
      <c r="D98" s="201"/>
      <c r="E98" s="200">
        <v>44.210700000000003</v>
      </c>
      <c r="F98" s="199"/>
      <c r="G98" s="198"/>
      <c r="M98" s="197" t="s">
        <v>265</v>
      </c>
      <c r="O98" s="149"/>
    </row>
    <row r="99" spans="1:104" x14ac:dyDescent="0.25">
      <c r="A99" s="156"/>
      <c r="B99" s="157" t="s">
        <v>69</v>
      </c>
      <c r="C99" s="158" t="str">
        <f>CONCATENATE(B91," ",C91)</f>
        <v>5 Komunikace</v>
      </c>
      <c r="D99" s="156"/>
      <c r="E99" s="159"/>
      <c r="F99" s="159"/>
      <c r="G99" s="160">
        <f>SUM(G91:G98)</f>
        <v>0</v>
      </c>
      <c r="O99" s="149">
        <v>4</v>
      </c>
      <c r="BA99" s="161">
        <f>SUM(BA91:BA98)</f>
        <v>0</v>
      </c>
      <c r="BB99" s="161">
        <f>SUM(BB91:BB98)</f>
        <v>0</v>
      </c>
      <c r="BC99" s="161">
        <f>SUM(BC91:BC98)</f>
        <v>0</v>
      </c>
      <c r="BD99" s="161">
        <f>SUM(BD91:BD98)</f>
        <v>0</v>
      </c>
      <c r="BE99" s="161">
        <f>SUM(BE91:BE98)</f>
        <v>0</v>
      </c>
    </row>
    <row r="100" spans="1:104" x14ac:dyDescent="0.25">
      <c r="A100" s="142" t="s">
        <v>65</v>
      </c>
      <c r="B100" s="143" t="s">
        <v>133</v>
      </c>
      <c r="C100" s="144" t="s">
        <v>134</v>
      </c>
      <c r="D100" s="145"/>
      <c r="E100" s="146"/>
      <c r="F100" s="146"/>
      <c r="G100" s="147"/>
      <c r="H100" s="148"/>
      <c r="I100" s="148"/>
      <c r="O100" s="149">
        <v>1</v>
      </c>
    </row>
    <row r="101" spans="1:104" ht="21" x14ac:dyDescent="0.25">
      <c r="A101" s="150">
        <v>28</v>
      </c>
      <c r="B101" s="151" t="s">
        <v>135</v>
      </c>
      <c r="C101" s="152" t="s">
        <v>136</v>
      </c>
      <c r="D101" s="153" t="s">
        <v>137</v>
      </c>
      <c r="E101" s="154">
        <v>50</v>
      </c>
      <c r="F101" s="154">
        <v>0</v>
      </c>
      <c r="G101" s="155">
        <f>E101*F101</f>
        <v>0</v>
      </c>
      <c r="O101" s="149">
        <v>2</v>
      </c>
      <c r="AA101" s="122">
        <v>12</v>
      </c>
      <c r="AB101" s="122">
        <v>0</v>
      </c>
      <c r="AC101" s="122">
        <v>28</v>
      </c>
      <c r="AZ101" s="122">
        <v>1</v>
      </c>
      <c r="BA101" s="122">
        <f>IF(AZ101=1,G101,0)</f>
        <v>0</v>
      </c>
      <c r="BB101" s="122">
        <f>IF(AZ101=2,G101,0)</f>
        <v>0</v>
      </c>
      <c r="BC101" s="122">
        <f>IF(AZ101=3,G101,0)</f>
        <v>0</v>
      </c>
      <c r="BD101" s="122">
        <f>IF(AZ101=4,G101,0)</f>
        <v>0</v>
      </c>
      <c r="BE101" s="122">
        <f>IF(AZ101=5,G101,0)</f>
        <v>0</v>
      </c>
      <c r="CZ101" s="122">
        <v>3.0000000000000001E-3</v>
      </c>
    </row>
    <row r="102" spans="1:104" x14ac:dyDescent="0.25">
      <c r="A102" s="204"/>
      <c r="B102" s="203"/>
      <c r="C102" s="202" t="s">
        <v>239</v>
      </c>
      <c r="D102" s="201"/>
      <c r="E102" s="200">
        <v>50</v>
      </c>
      <c r="F102" s="199"/>
      <c r="G102" s="198"/>
      <c r="M102" s="197" t="s">
        <v>239</v>
      </c>
      <c r="O102" s="149"/>
    </row>
    <row r="103" spans="1:104" x14ac:dyDescent="0.25">
      <c r="A103" s="150">
        <v>29</v>
      </c>
      <c r="B103" s="151" t="s">
        <v>138</v>
      </c>
      <c r="C103" s="152" t="s">
        <v>139</v>
      </c>
      <c r="D103" s="153" t="s">
        <v>77</v>
      </c>
      <c r="E103" s="154">
        <v>77.95</v>
      </c>
      <c r="F103" s="154">
        <v>0</v>
      </c>
      <c r="G103" s="155">
        <f>E103*F103</f>
        <v>0</v>
      </c>
      <c r="O103" s="149">
        <v>2</v>
      </c>
      <c r="AA103" s="122">
        <v>12</v>
      </c>
      <c r="AB103" s="122">
        <v>0</v>
      </c>
      <c r="AC103" s="122">
        <v>29</v>
      </c>
      <c r="AZ103" s="122">
        <v>1</v>
      </c>
      <c r="BA103" s="122">
        <f>IF(AZ103=1,G103,0)</f>
        <v>0</v>
      </c>
      <c r="BB103" s="122">
        <f>IF(AZ103=2,G103,0)</f>
        <v>0</v>
      </c>
      <c r="BC103" s="122">
        <f>IF(AZ103=3,G103,0)</f>
        <v>0</v>
      </c>
      <c r="BD103" s="122">
        <f>IF(AZ103=4,G103,0)</f>
        <v>0</v>
      </c>
      <c r="BE103" s="122">
        <f>IF(AZ103=5,G103,0)</f>
        <v>0</v>
      </c>
      <c r="CZ103" s="122">
        <v>0</v>
      </c>
    </row>
    <row r="104" spans="1:104" x14ac:dyDescent="0.25">
      <c r="A104" s="204"/>
      <c r="B104" s="203"/>
      <c r="C104" s="202" t="s">
        <v>264</v>
      </c>
      <c r="D104" s="201"/>
      <c r="E104" s="200">
        <v>77.95</v>
      </c>
      <c r="F104" s="199"/>
      <c r="G104" s="198"/>
      <c r="M104" s="197" t="s">
        <v>264</v>
      </c>
      <c r="O104" s="149"/>
    </row>
    <row r="105" spans="1:104" x14ac:dyDescent="0.25">
      <c r="A105" s="150">
        <v>30</v>
      </c>
      <c r="B105" s="151" t="s">
        <v>140</v>
      </c>
      <c r="C105" s="152" t="s">
        <v>141</v>
      </c>
      <c r="D105" s="153" t="s">
        <v>68</v>
      </c>
      <c r="E105" s="154">
        <v>2</v>
      </c>
      <c r="F105" s="154">
        <v>0</v>
      </c>
      <c r="G105" s="155">
        <f>E105*F105</f>
        <v>0</v>
      </c>
      <c r="O105" s="149">
        <v>2</v>
      </c>
      <c r="AA105" s="122">
        <v>12</v>
      </c>
      <c r="AB105" s="122">
        <v>0</v>
      </c>
      <c r="AC105" s="122">
        <v>30</v>
      </c>
      <c r="AZ105" s="122">
        <v>1</v>
      </c>
      <c r="BA105" s="122">
        <f>IF(AZ105=1,G105,0)</f>
        <v>0</v>
      </c>
      <c r="BB105" s="122">
        <f>IF(AZ105=2,G105,0)</f>
        <v>0</v>
      </c>
      <c r="BC105" s="122">
        <f>IF(AZ105=3,G105,0)</f>
        <v>0</v>
      </c>
      <c r="BD105" s="122">
        <f>IF(AZ105=4,G105,0)</f>
        <v>0</v>
      </c>
      <c r="BE105" s="122">
        <f>IF(AZ105=5,G105,0)</f>
        <v>0</v>
      </c>
      <c r="CZ105" s="122">
        <v>0</v>
      </c>
    </row>
    <row r="106" spans="1:104" x14ac:dyDescent="0.25">
      <c r="A106" s="150">
        <v>31</v>
      </c>
      <c r="B106" s="151" t="s">
        <v>142</v>
      </c>
      <c r="C106" s="152" t="s">
        <v>143</v>
      </c>
      <c r="D106" s="153" t="s">
        <v>137</v>
      </c>
      <c r="E106" s="154">
        <v>1</v>
      </c>
      <c r="F106" s="154">
        <v>0</v>
      </c>
      <c r="G106" s="155">
        <f>E106*F106</f>
        <v>0</v>
      </c>
      <c r="O106" s="149">
        <v>2</v>
      </c>
      <c r="AA106" s="122">
        <v>12</v>
      </c>
      <c r="AB106" s="122">
        <v>0</v>
      </c>
      <c r="AC106" s="122">
        <v>31</v>
      </c>
      <c r="AZ106" s="122">
        <v>1</v>
      </c>
      <c r="BA106" s="122">
        <f>IF(AZ106=1,G106,0)</f>
        <v>0</v>
      </c>
      <c r="BB106" s="122">
        <f>IF(AZ106=2,G106,0)</f>
        <v>0</v>
      </c>
      <c r="BC106" s="122">
        <f>IF(AZ106=3,G106,0)</f>
        <v>0</v>
      </c>
      <c r="BD106" s="122">
        <f>IF(AZ106=4,G106,0)</f>
        <v>0</v>
      </c>
      <c r="BE106" s="122">
        <f>IF(AZ106=5,G106,0)</f>
        <v>0</v>
      </c>
      <c r="CZ106" s="122">
        <v>0</v>
      </c>
    </row>
    <row r="107" spans="1:104" x14ac:dyDescent="0.25">
      <c r="A107" s="150">
        <v>32</v>
      </c>
      <c r="B107" s="151" t="s">
        <v>144</v>
      </c>
      <c r="C107" s="152" t="s">
        <v>145</v>
      </c>
      <c r="D107" s="153" t="s">
        <v>146</v>
      </c>
      <c r="E107" s="154">
        <v>10</v>
      </c>
      <c r="F107" s="154">
        <v>0</v>
      </c>
      <c r="G107" s="155">
        <f>E107*F107</f>
        <v>0</v>
      </c>
      <c r="O107" s="149">
        <v>2</v>
      </c>
      <c r="AA107" s="122">
        <v>12</v>
      </c>
      <c r="AB107" s="122">
        <v>0</v>
      </c>
      <c r="AC107" s="122">
        <v>32</v>
      </c>
      <c r="AZ107" s="122">
        <v>1</v>
      </c>
      <c r="BA107" s="122">
        <f>IF(AZ107=1,G107,0)</f>
        <v>0</v>
      </c>
      <c r="BB107" s="122">
        <f>IF(AZ107=2,G107,0)</f>
        <v>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2E-3</v>
      </c>
    </row>
    <row r="108" spans="1:104" x14ac:dyDescent="0.25">
      <c r="A108" s="150">
        <v>33</v>
      </c>
      <c r="B108" s="151" t="s">
        <v>147</v>
      </c>
      <c r="C108" s="152" t="s">
        <v>148</v>
      </c>
      <c r="D108" s="153" t="s">
        <v>68</v>
      </c>
      <c r="E108" s="154">
        <v>2</v>
      </c>
      <c r="F108" s="154">
        <v>0</v>
      </c>
      <c r="G108" s="155">
        <f>E108*F108</f>
        <v>0</v>
      </c>
      <c r="O108" s="149">
        <v>2</v>
      </c>
      <c r="AA108" s="122">
        <v>12</v>
      </c>
      <c r="AB108" s="122">
        <v>0</v>
      </c>
      <c r="AC108" s="122">
        <v>33</v>
      </c>
      <c r="AZ108" s="122">
        <v>1</v>
      </c>
      <c r="BA108" s="122">
        <f>IF(AZ108=1,G108,0)</f>
        <v>0</v>
      </c>
      <c r="BB108" s="122">
        <f>IF(AZ108=2,G108,0)</f>
        <v>0</v>
      </c>
      <c r="BC108" s="122">
        <f>IF(AZ108=3,G108,0)</f>
        <v>0</v>
      </c>
      <c r="BD108" s="122">
        <f>IF(AZ108=4,G108,0)</f>
        <v>0</v>
      </c>
      <c r="BE108" s="122">
        <f>IF(AZ108=5,G108,0)</f>
        <v>0</v>
      </c>
      <c r="CZ108" s="122">
        <v>0.02</v>
      </c>
    </row>
    <row r="109" spans="1:104" x14ac:dyDescent="0.25">
      <c r="A109" s="156"/>
      <c r="B109" s="157" t="s">
        <v>69</v>
      </c>
      <c r="C109" s="158" t="str">
        <f>CONCATENATE(B100," ",C100)</f>
        <v>95 Dokončovací kce na pozem.stav.</v>
      </c>
      <c r="D109" s="156"/>
      <c r="E109" s="159"/>
      <c r="F109" s="159"/>
      <c r="G109" s="160">
        <f>SUM(G100:G108)</f>
        <v>0</v>
      </c>
      <c r="O109" s="149">
        <v>4</v>
      </c>
      <c r="BA109" s="161">
        <f>SUM(BA100:BA108)</f>
        <v>0</v>
      </c>
      <c r="BB109" s="161">
        <f>SUM(BB100:BB108)</f>
        <v>0</v>
      </c>
      <c r="BC109" s="161">
        <f>SUM(BC100:BC108)</f>
        <v>0</v>
      </c>
      <c r="BD109" s="161">
        <f>SUM(BD100:BD108)</f>
        <v>0</v>
      </c>
      <c r="BE109" s="161">
        <f>SUM(BE100:BE108)</f>
        <v>0</v>
      </c>
    </row>
    <row r="110" spans="1:104" x14ac:dyDescent="0.25">
      <c r="A110" s="142" t="s">
        <v>65</v>
      </c>
      <c r="B110" s="143" t="s">
        <v>149</v>
      </c>
      <c r="C110" s="144" t="s">
        <v>150</v>
      </c>
      <c r="D110" s="145"/>
      <c r="E110" s="146"/>
      <c r="F110" s="146"/>
      <c r="G110" s="147"/>
      <c r="H110" s="148"/>
      <c r="I110" s="148"/>
      <c r="O110" s="149">
        <v>1</v>
      </c>
    </row>
    <row r="111" spans="1:104" x14ac:dyDescent="0.25">
      <c r="A111" s="150">
        <v>34</v>
      </c>
      <c r="B111" s="151" t="s">
        <v>151</v>
      </c>
      <c r="C111" s="152" t="s">
        <v>152</v>
      </c>
      <c r="D111" s="153" t="s">
        <v>72</v>
      </c>
      <c r="E111" s="154">
        <v>36.962699999999998</v>
      </c>
      <c r="F111" s="154">
        <v>0</v>
      </c>
      <c r="G111" s="155">
        <f>E111*F111</f>
        <v>0</v>
      </c>
      <c r="O111" s="149">
        <v>2</v>
      </c>
      <c r="AA111" s="122">
        <v>12</v>
      </c>
      <c r="AB111" s="122">
        <v>0</v>
      </c>
      <c r="AC111" s="122">
        <v>34</v>
      </c>
      <c r="AZ111" s="122">
        <v>1</v>
      </c>
      <c r="BA111" s="122">
        <f>IF(AZ111=1,G111,0)</f>
        <v>0</v>
      </c>
      <c r="BB111" s="122">
        <f>IF(AZ111=2,G111,0)</f>
        <v>0</v>
      </c>
      <c r="BC111" s="122">
        <f>IF(AZ111=3,G111,0)</f>
        <v>0</v>
      </c>
      <c r="BD111" s="122">
        <f>IF(AZ111=4,G111,0)</f>
        <v>0</v>
      </c>
      <c r="BE111" s="122">
        <f>IF(AZ111=5,G111,0)</f>
        <v>0</v>
      </c>
      <c r="CZ111" s="122">
        <v>0</v>
      </c>
    </row>
    <row r="112" spans="1:104" x14ac:dyDescent="0.25">
      <c r="A112" s="204"/>
      <c r="B112" s="203"/>
      <c r="C112" s="202" t="s">
        <v>263</v>
      </c>
      <c r="D112" s="201"/>
      <c r="E112" s="200">
        <v>36.962699999999998</v>
      </c>
      <c r="F112" s="199"/>
      <c r="G112" s="198"/>
      <c r="M112" s="197" t="s">
        <v>263</v>
      </c>
      <c r="O112" s="149"/>
    </row>
    <row r="113" spans="1:104" x14ac:dyDescent="0.25">
      <c r="A113" s="150">
        <v>35</v>
      </c>
      <c r="B113" s="151" t="s">
        <v>153</v>
      </c>
      <c r="C113" s="152" t="s">
        <v>154</v>
      </c>
      <c r="D113" s="153" t="s">
        <v>72</v>
      </c>
      <c r="E113" s="154">
        <v>42.670999999999999</v>
      </c>
      <c r="F113" s="154">
        <v>0</v>
      </c>
      <c r="G113" s="155">
        <f>E113*F113</f>
        <v>0</v>
      </c>
      <c r="O113" s="149">
        <v>2</v>
      </c>
      <c r="AA113" s="122">
        <v>12</v>
      </c>
      <c r="AB113" s="122">
        <v>0</v>
      </c>
      <c r="AC113" s="122">
        <v>35</v>
      </c>
      <c r="AZ113" s="122">
        <v>1</v>
      </c>
      <c r="BA113" s="122">
        <f>IF(AZ113=1,G113,0)</f>
        <v>0</v>
      </c>
      <c r="BB113" s="122">
        <f>IF(AZ113=2,G113,0)</f>
        <v>0</v>
      </c>
      <c r="BC113" s="122">
        <f>IF(AZ113=3,G113,0)</f>
        <v>0</v>
      </c>
      <c r="BD113" s="122">
        <f>IF(AZ113=4,G113,0)</f>
        <v>0</v>
      </c>
      <c r="BE113" s="122">
        <f>IF(AZ113=5,G113,0)</f>
        <v>0</v>
      </c>
      <c r="CZ113" s="122">
        <v>1.1199999999999999E-3</v>
      </c>
    </row>
    <row r="114" spans="1:104" x14ac:dyDescent="0.25">
      <c r="A114" s="204"/>
      <c r="B114" s="203"/>
      <c r="C114" s="202" t="s">
        <v>262</v>
      </c>
      <c r="D114" s="201"/>
      <c r="E114" s="200">
        <v>41.022100000000002</v>
      </c>
      <c r="F114" s="199"/>
      <c r="G114" s="198"/>
      <c r="M114" s="197" t="s">
        <v>262</v>
      </c>
      <c r="O114" s="149"/>
    </row>
    <row r="115" spans="1:104" x14ac:dyDescent="0.25">
      <c r="A115" s="204"/>
      <c r="B115" s="203"/>
      <c r="C115" s="202" t="s">
        <v>261</v>
      </c>
      <c r="D115" s="201"/>
      <c r="E115" s="200">
        <v>1.6489</v>
      </c>
      <c r="F115" s="199"/>
      <c r="G115" s="198"/>
      <c r="M115" s="197" t="s">
        <v>261</v>
      </c>
      <c r="O115" s="149"/>
    </row>
    <row r="116" spans="1:104" x14ac:dyDescent="0.25">
      <c r="A116" s="150">
        <v>36</v>
      </c>
      <c r="B116" s="151" t="s">
        <v>155</v>
      </c>
      <c r="C116" s="152" t="s">
        <v>156</v>
      </c>
      <c r="D116" s="153" t="s">
        <v>72</v>
      </c>
      <c r="E116" s="154">
        <v>6.9931000000000001</v>
      </c>
      <c r="F116" s="154">
        <v>0</v>
      </c>
      <c r="G116" s="155">
        <f>E116*F116</f>
        <v>0</v>
      </c>
      <c r="O116" s="149">
        <v>2</v>
      </c>
      <c r="AA116" s="122">
        <v>12</v>
      </c>
      <c r="AB116" s="122">
        <v>0</v>
      </c>
      <c r="AC116" s="122">
        <v>36</v>
      </c>
      <c r="AZ116" s="122">
        <v>1</v>
      </c>
      <c r="BA116" s="122">
        <f>IF(AZ116=1,G116,0)</f>
        <v>0</v>
      </c>
      <c r="BB116" s="122">
        <f>IF(AZ116=2,G116,0)</f>
        <v>0</v>
      </c>
      <c r="BC116" s="122">
        <f>IF(AZ116=3,G116,0)</f>
        <v>0</v>
      </c>
      <c r="BD116" s="122">
        <f>IF(AZ116=4,G116,0)</f>
        <v>0</v>
      </c>
      <c r="BE116" s="122">
        <f>IF(AZ116=5,G116,0)</f>
        <v>0</v>
      </c>
      <c r="CZ116" s="122">
        <v>1.2489999999999999E-2</v>
      </c>
    </row>
    <row r="117" spans="1:104" x14ac:dyDescent="0.25">
      <c r="A117" s="204"/>
      <c r="B117" s="203"/>
      <c r="C117" s="202" t="s">
        <v>260</v>
      </c>
      <c r="D117" s="201"/>
      <c r="E117" s="200">
        <v>0.55269999999999997</v>
      </c>
      <c r="F117" s="199"/>
      <c r="G117" s="198"/>
      <c r="M117" s="197" t="s">
        <v>260</v>
      </c>
      <c r="O117" s="149"/>
    </row>
    <row r="118" spans="1:104" x14ac:dyDescent="0.25">
      <c r="A118" s="204"/>
      <c r="B118" s="203"/>
      <c r="C118" s="202" t="s">
        <v>259</v>
      </c>
      <c r="D118" s="201"/>
      <c r="E118" s="200">
        <v>4.7880000000000003</v>
      </c>
      <c r="F118" s="199"/>
      <c r="G118" s="198"/>
      <c r="M118" s="197" t="s">
        <v>259</v>
      </c>
      <c r="O118" s="149"/>
    </row>
    <row r="119" spans="1:104" x14ac:dyDescent="0.25">
      <c r="A119" s="204"/>
      <c r="B119" s="203"/>
      <c r="C119" s="202" t="s">
        <v>258</v>
      </c>
      <c r="D119" s="201"/>
      <c r="E119" s="200">
        <v>1.6524000000000001</v>
      </c>
      <c r="F119" s="199"/>
      <c r="G119" s="198"/>
      <c r="M119" s="197" t="s">
        <v>258</v>
      </c>
      <c r="O119" s="149"/>
    </row>
    <row r="120" spans="1:104" x14ac:dyDescent="0.25">
      <c r="A120" s="150">
        <v>37</v>
      </c>
      <c r="B120" s="151" t="s">
        <v>157</v>
      </c>
      <c r="C120" s="152" t="s">
        <v>158</v>
      </c>
      <c r="D120" s="153" t="s">
        <v>72</v>
      </c>
      <c r="E120" s="154">
        <v>9.4995999999999992</v>
      </c>
      <c r="F120" s="154">
        <v>0</v>
      </c>
      <c r="G120" s="155">
        <f>E120*F120</f>
        <v>0</v>
      </c>
      <c r="O120" s="149">
        <v>2</v>
      </c>
      <c r="AA120" s="122">
        <v>12</v>
      </c>
      <c r="AB120" s="122">
        <v>0</v>
      </c>
      <c r="AC120" s="122">
        <v>37</v>
      </c>
      <c r="AZ120" s="122">
        <v>1</v>
      </c>
      <c r="BA120" s="122">
        <f>IF(AZ120=1,G120,0)</f>
        <v>0</v>
      </c>
      <c r="BB120" s="122">
        <f>IF(AZ120=2,G120,0)</f>
        <v>0</v>
      </c>
      <c r="BC120" s="122">
        <f>IF(AZ120=3,G120,0)</f>
        <v>0</v>
      </c>
      <c r="BD120" s="122">
        <f>IF(AZ120=4,G120,0)</f>
        <v>0</v>
      </c>
      <c r="BE120" s="122">
        <f>IF(AZ120=5,G120,0)</f>
        <v>0</v>
      </c>
      <c r="CZ120" s="122">
        <v>7.4099999999999999E-3</v>
      </c>
    </row>
    <row r="121" spans="1:104" x14ac:dyDescent="0.25">
      <c r="A121" s="204"/>
      <c r="B121" s="203"/>
      <c r="C121" s="202" t="s">
        <v>257</v>
      </c>
      <c r="D121" s="201"/>
      <c r="E121" s="200">
        <v>3.1114000000000002</v>
      </c>
      <c r="F121" s="199"/>
      <c r="G121" s="198"/>
      <c r="M121" s="197" t="s">
        <v>257</v>
      </c>
      <c r="O121" s="149"/>
    </row>
    <row r="122" spans="1:104" x14ac:dyDescent="0.25">
      <c r="A122" s="204"/>
      <c r="B122" s="203"/>
      <c r="C122" s="202" t="s">
        <v>256</v>
      </c>
      <c r="D122" s="201"/>
      <c r="E122" s="200">
        <v>3.1013000000000002</v>
      </c>
      <c r="F122" s="199"/>
      <c r="G122" s="198"/>
      <c r="M122" s="197" t="s">
        <v>256</v>
      </c>
      <c r="O122" s="149"/>
    </row>
    <row r="123" spans="1:104" x14ac:dyDescent="0.25">
      <c r="A123" s="204"/>
      <c r="B123" s="203"/>
      <c r="C123" s="202" t="s">
        <v>255</v>
      </c>
      <c r="D123" s="201"/>
      <c r="E123" s="200">
        <v>2.9039999999999999</v>
      </c>
      <c r="F123" s="199"/>
      <c r="G123" s="198"/>
      <c r="M123" s="197" t="s">
        <v>255</v>
      </c>
      <c r="O123" s="149"/>
    </row>
    <row r="124" spans="1:104" x14ac:dyDescent="0.25">
      <c r="A124" s="204"/>
      <c r="B124" s="203"/>
      <c r="C124" s="202" t="s">
        <v>254</v>
      </c>
      <c r="D124" s="201"/>
      <c r="E124" s="200">
        <v>7.9100000000000004E-2</v>
      </c>
      <c r="F124" s="199"/>
      <c r="G124" s="198"/>
      <c r="M124" s="197" t="s">
        <v>254</v>
      </c>
      <c r="O124" s="149"/>
    </row>
    <row r="125" spans="1:104" x14ac:dyDescent="0.25">
      <c r="A125" s="204"/>
      <c r="B125" s="203"/>
      <c r="C125" s="202" t="s">
        <v>253</v>
      </c>
      <c r="D125" s="201"/>
      <c r="E125" s="200">
        <v>0.30380000000000001</v>
      </c>
      <c r="F125" s="199"/>
      <c r="G125" s="198"/>
      <c r="M125" s="197" t="s">
        <v>253</v>
      </c>
      <c r="O125" s="149"/>
    </row>
    <row r="126" spans="1:104" x14ac:dyDescent="0.25">
      <c r="A126" s="150">
        <v>38</v>
      </c>
      <c r="B126" s="151" t="s">
        <v>159</v>
      </c>
      <c r="C126" s="152" t="s">
        <v>160</v>
      </c>
      <c r="D126" s="153" t="s">
        <v>161</v>
      </c>
      <c r="E126" s="154">
        <v>5.52</v>
      </c>
      <c r="F126" s="154">
        <v>0</v>
      </c>
      <c r="G126" s="155">
        <f>E126*F126</f>
        <v>0</v>
      </c>
      <c r="O126" s="149">
        <v>2</v>
      </c>
      <c r="AA126" s="122">
        <v>12</v>
      </c>
      <c r="AB126" s="122">
        <v>0</v>
      </c>
      <c r="AC126" s="122">
        <v>38</v>
      </c>
      <c r="AZ126" s="122">
        <v>1</v>
      </c>
      <c r="BA126" s="122">
        <f>IF(AZ126=1,G126,0)</f>
        <v>0</v>
      </c>
      <c r="BB126" s="122">
        <f>IF(AZ126=2,G126,0)</f>
        <v>0</v>
      </c>
      <c r="BC126" s="122">
        <f>IF(AZ126=3,G126,0)</f>
        <v>0</v>
      </c>
      <c r="BD126" s="122">
        <f>IF(AZ126=4,G126,0)</f>
        <v>0</v>
      </c>
      <c r="BE126" s="122">
        <f>IF(AZ126=5,G126,0)</f>
        <v>0</v>
      </c>
      <c r="CZ126" s="122">
        <v>0</v>
      </c>
    </row>
    <row r="127" spans="1:104" x14ac:dyDescent="0.25">
      <c r="A127" s="204"/>
      <c r="B127" s="203"/>
      <c r="C127" s="202" t="s">
        <v>252</v>
      </c>
      <c r="D127" s="201"/>
      <c r="E127" s="200">
        <v>5.52</v>
      </c>
      <c r="F127" s="199"/>
      <c r="G127" s="198"/>
      <c r="M127" s="197" t="s">
        <v>252</v>
      </c>
      <c r="O127" s="149"/>
    </row>
    <row r="128" spans="1:104" x14ac:dyDescent="0.25">
      <c r="A128" s="150">
        <v>39</v>
      </c>
      <c r="B128" s="151" t="s">
        <v>162</v>
      </c>
      <c r="C128" s="152" t="s">
        <v>163</v>
      </c>
      <c r="D128" s="153" t="s">
        <v>161</v>
      </c>
      <c r="E128" s="154">
        <v>10.065300000000001</v>
      </c>
      <c r="F128" s="154">
        <v>0</v>
      </c>
      <c r="G128" s="155">
        <f>E128*F128</f>
        <v>0</v>
      </c>
      <c r="O128" s="149">
        <v>2</v>
      </c>
      <c r="AA128" s="122">
        <v>12</v>
      </c>
      <c r="AB128" s="122">
        <v>0</v>
      </c>
      <c r="AC128" s="122">
        <v>39</v>
      </c>
      <c r="AZ128" s="122">
        <v>1</v>
      </c>
      <c r="BA128" s="122">
        <f>IF(AZ128=1,G128,0)</f>
        <v>0</v>
      </c>
      <c r="BB128" s="122">
        <f>IF(AZ128=2,G128,0)</f>
        <v>0</v>
      </c>
      <c r="BC128" s="122">
        <f>IF(AZ128=3,G128,0)</f>
        <v>0</v>
      </c>
      <c r="BD128" s="122">
        <f>IF(AZ128=4,G128,0)</f>
        <v>0</v>
      </c>
      <c r="BE128" s="122">
        <f>IF(AZ128=5,G128,0)</f>
        <v>0</v>
      </c>
      <c r="CZ128" s="122">
        <v>0</v>
      </c>
    </row>
    <row r="129" spans="1:104" x14ac:dyDescent="0.25">
      <c r="A129" s="204"/>
      <c r="B129" s="203"/>
      <c r="C129" s="202" t="s">
        <v>251</v>
      </c>
      <c r="D129" s="201"/>
      <c r="E129" s="200">
        <v>10.065300000000001</v>
      </c>
      <c r="F129" s="199"/>
      <c r="G129" s="198"/>
      <c r="M129" s="197" t="s">
        <v>251</v>
      </c>
      <c r="O129" s="149"/>
    </row>
    <row r="130" spans="1:104" x14ac:dyDescent="0.25">
      <c r="A130" s="150">
        <v>40</v>
      </c>
      <c r="B130" s="151" t="s">
        <v>164</v>
      </c>
      <c r="C130" s="152" t="s">
        <v>165</v>
      </c>
      <c r="D130" s="153" t="s">
        <v>146</v>
      </c>
      <c r="E130" s="154">
        <v>67.415000000000006</v>
      </c>
      <c r="F130" s="154">
        <v>0</v>
      </c>
      <c r="G130" s="155">
        <f>E130*F130</f>
        <v>0</v>
      </c>
      <c r="O130" s="149">
        <v>2</v>
      </c>
      <c r="AA130" s="122">
        <v>12</v>
      </c>
      <c r="AB130" s="122">
        <v>0</v>
      </c>
      <c r="AC130" s="122">
        <v>40</v>
      </c>
      <c r="AZ130" s="122">
        <v>1</v>
      </c>
      <c r="BA130" s="122">
        <f>IF(AZ130=1,G130,0)</f>
        <v>0</v>
      </c>
      <c r="BB130" s="122">
        <f>IF(AZ130=2,G130,0)</f>
        <v>0</v>
      </c>
      <c r="BC130" s="122">
        <f>IF(AZ130=3,G130,0)</f>
        <v>0</v>
      </c>
      <c r="BD130" s="122">
        <f>IF(AZ130=4,G130,0)</f>
        <v>0</v>
      </c>
      <c r="BE130" s="122">
        <f>IF(AZ130=5,G130,0)</f>
        <v>0</v>
      </c>
      <c r="CZ130" s="122">
        <v>0</v>
      </c>
    </row>
    <row r="131" spans="1:104" x14ac:dyDescent="0.25">
      <c r="A131" s="204"/>
      <c r="B131" s="203"/>
      <c r="C131" s="202" t="s">
        <v>250</v>
      </c>
      <c r="D131" s="201"/>
      <c r="E131" s="200">
        <v>67.415000000000006</v>
      </c>
      <c r="F131" s="199"/>
      <c r="G131" s="198"/>
      <c r="M131" s="197" t="s">
        <v>250</v>
      </c>
      <c r="O131" s="149"/>
    </row>
    <row r="132" spans="1:104" x14ac:dyDescent="0.25">
      <c r="A132" s="150">
        <v>41</v>
      </c>
      <c r="B132" s="151" t="s">
        <v>166</v>
      </c>
      <c r="C132" s="152" t="s">
        <v>167</v>
      </c>
      <c r="D132" s="153" t="s">
        <v>68</v>
      </c>
      <c r="E132" s="154">
        <v>2</v>
      </c>
      <c r="F132" s="154">
        <v>0</v>
      </c>
      <c r="G132" s="155">
        <f>E132*F132</f>
        <v>0</v>
      </c>
      <c r="O132" s="149">
        <v>2</v>
      </c>
      <c r="AA132" s="122">
        <v>12</v>
      </c>
      <c r="AB132" s="122">
        <v>0</v>
      </c>
      <c r="AC132" s="122">
        <v>41</v>
      </c>
      <c r="AZ132" s="122">
        <v>1</v>
      </c>
      <c r="BA132" s="122">
        <f>IF(AZ132=1,G132,0)</f>
        <v>0</v>
      </c>
      <c r="BB132" s="122">
        <f>IF(AZ132=2,G132,0)</f>
        <v>0</v>
      </c>
      <c r="BC132" s="122">
        <f>IF(AZ132=3,G132,0)</f>
        <v>0</v>
      </c>
      <c r="BD132" s="122">
        <f>IF(AZ132=4,G132,0)</f>
        <v>0</v>
      </c>
      <c r="BE132" s="122">
        <f>IF(AZ132=5,G132,0)</f>
        <v>0</v>
      </c>
      <c r="CZ132" s="122">
        <v>0</v>
      </c>
    </row>
    <row r="133" spans="1:104" x14ac:dyDescent="0.25">
      <c r="A133" s="150">
        <v>42</v>
      </c>
      <c r="B133" s="151" t="s">
        <v>168</v>
      </c>
      <c r="C133" s="152" t="s">
        <v>169</v>
      </c>
      <c r="D133" s="153" t="s">
        <v>137</v>
      </c>
      <c r="E133" s="154">
        <v>1</v>
      </c>
      <c r="F133" s="154">
        <v>0</v>
      </c>
      <c r="G133" s="155">
        <f>E133*F133</f>
        <v>0</v>
      </c>
      <c r="O133" s="149">
        <v>2</v>
      </c>
      <c r="AA133" s="122">
        <v>12</v>
      </c>
      <c r="AB133" s="122">
        <v>0</v>
      </c>
      <c r="AC133" s="122">
        <v>42</v>
      </c>
      <c r="AZ133" s="122">
        <v>1</v>
      </c>
      <c r="BA133" s="122">
        <f>IF(AZ133=1,G133,0)</f>
        <v>0</v>
      </c>
      <c r="BB133" s="122">
        <f>IF(AZ133=2,G133,0)</f>
        <v>0</v>
      </c>
      <c r="BC133" s="122">
        <f>IF(AZ133=3,G133,0)</f>
        <v>0</v>
      </c>
      <c r="BD133" s="122">
        <f>IF(AZ133=4,G133,0)</f>
        <v>0</v>
      </c>
      <c r="BE133" s="122">
        <f>IF(AZ133=5,G133,0)</f>
        <v>0</v>
      </c>
      <c r="CZ133" s="122">
        <v>0</v>
      </c>
    </row>
    <row r="134" spans="1:104" x14ac:dyDescent="0.25">
      <c r="A134" s="150">
        <v>43</v>
      </c>
      <c r="B134" s="151" t="s">
        <v>170</v>
      </c>
      <c r="C134" s="152" t="s">
        <v>171</v>
      </c>
      <c r="D134" s="153" t="s">
        <v>77</v>
      </c>
      <c r="E134" s="154">
        <v>43.773000000000003</v>
      </c>
      <c r="F134" s="154">
        <v>0</v>
      </c>
      <c r="G134" s="155">
        <f>E134*F134</f>
        <v>0</v>
      </c>
      <c r="O134" s="149">
        <v>2</v>
      </c>
      <c r="AA134" s="122">
        <v>12</v>
      </c>
      <c r="AB134" s="122">
        <v>0</v>
      </c>
      <c r="AC134" s="122">
        <v>43</v>
      </c>
      <c r="AZ134" s="122">
        <v>1</v>
      </c>
      <c r="BA134" s="122">
        <f>IF(AZ134=1,G134,0)</f>
        <v>0</v>
      </c>
      <c r="BB134" s="122">
        <f>IF(AZ134=2,G134,0)</f>
        <v>0</v>
      </c>
      <c r="BC134" s="122">
        <f>IF(AZ134=3,G134,0)</f>
        <v>0</v>
      </c>
      <c r="BD134" s="122">
        <f>IF(AZ134=4,G134,0)</f>
        <v>0</v>
      </c>
      <c r="BE134" s="122">
        <f>IF(AZ134=5,G134,0)</f>
        <v>0</v>
      </c>
      <c r="CZ134" s="122">
        <v>0</v>
      </c>
    </row>
    <row r="135" spans="1:104" x14ac:dyDescent="0.25">
      <c r="A135" s="204"/>
      <c r="B135" s="203"/>
      <c r="C135" s="202" t="s">
        <v>249</v>
      </c>
      <c r="D135" s="201"/>
      <c r="E135" s="200">
        <v>43.773000000000003</v>
      </c>
      <c r="F135" s="199"/>
      <c r="G135" s="198"/>
      <c r="M135" s="197" t="s">
        <v>249</v>
      </c>
      <c r="O135" s="149"/>
    </row>
    <row r="136" spans="1:104" x14ac:dyDescent="0.25">
      <c r="A136" s="150">
        <v>44</v>
      </c>
      <c r="B136" s="151" t="s">
        <v>172</v>
      </c>
      <c r="C136" s="152" t="s">
        <v>173</v>
      </c>
      <c r="D136" s="153" t="s">
        <v>77</v>
      </c>
      <c r="E136" s="154">
        <v>43.773000000000003</v>
      </c>
      <c r="F136" s="154">
        <v>0</v>
      </c>
      <c r="G136" s="155">
        <f>E136*F136</f>
        <v>0</v>
      </c>
      <c r="O136" s="149">
        <v>2</v>
      </c>
      <c r="AA136" s="122">
        <v>12</v>
      </c>
      <c r="AB136" s="122">
        <v>0</v>
      </c>
      <c r="AC136" s="122">
        <v>44</v>
      </c>
      <c r="AZ136" s="122">
        <v>1</v>
      </c>
      <c r="BA136" s="122">
        <f>IF(AZ136=1,G136,0)</f>
        <v>0</v>
      </c>
      <c r="BB136" s="122">
        <f>IF(AZ136=2,G136,0)</f>
        <v>0</v>
      </c>
      <c r="BC136" s="122">
        <f>IF(AZ136=3,G136,0)</f>
        <v>0</v>
      </c>
      <c r="BD136" s="122">
        <f>IF(AZ136=4,G136,0)</f>
        <v>0</v>
      </c>
      <c r="BE136" s="122">
        <f>IF(AZ136=5,G136,0)</f>
        <v>0</v>
      </c>
      <c r="CZ136" s="122">
        <v>0</v>
      </c>
    </row>
    <row r="137" spans="1:104" x14ac:dyDescent="0.25">
      <c r="A137" s="150">
        <v>45</v>
      </c>
      <c r="B137" s="151" t="s">
        <v>174</v>
      </c>
      <c r="C137" s="152" t="s">
        <v>175</v>
      </c>
      <c r="D137" s="153" t="s">
        <v>106</v>
      </c>
      <c r="E137" s="154">
        <v>268.00799999999998</v>
      </c>
      <c r="F137" s="154">
        <v>0</v>
      </c>
      <c r="G137" s="155">
        <f>E137*F137</f>
        <v>0</v>
      </c>
      <c r="O137" s="149">
        <v>2</v>
      </c>
      <c r="AA137" s="122">
        <v>12</v>
      </c>
      <c r="AB137" s="122">
        <v>0</v>
      </c>
      <c r="AC137" s="122">
        <v>45</v>
      </c>
      <c r="AZ137" s="122">
        <v>1</v>
      </c>
      <c r="BA137" s="122">
        <f>IF(AZ137=1,G137,0)</f>
        <v>0</v>
      </c>
      <c r="BB137" s="122">
        <f>IF(AZ137=2,G137,0)</f>
        <v>0</v>
      </c>
      <c r="BC137" s="122">
        <f>IF(AZ137=3,G137,0)</f>
        <v>0</v>
      </c>
      <c r="BD137" s="122">
        <f>IF(AZ137=4,G137,0)</f>
        <v>0</v>
      </c>
      <c r="BE137" s="122">
        <f>IF(AZ137=5,G137,0)</f>
        <v>0</v>
      </c>
      <c r="CZ137" s="122">
        <v>0</v>
      </c>
    </row>
    <row r="138" spans="1:104" x14ac:dyDescent="0.25">
      <c r="A138" s="150">
        <v>46</v>
      </c>
      <c r="B138" s="151" t="s">
        <v>176</v>
      </c>
      <c r="C138" s="152" t="s">
        <v>177</v>
      </c>
      <c r="D138" s="153" t="s">
        <v>106</v>
      </c>
      <c r="E138" s="154">
        <v>2412.0720000000001</v>
      </c>
      <c r="F138" s="154">
        <v>0</v>
      </c>
      <c r="G138" s="155">
        <f>E138*F138</f>
        <v>0</v>
      </c>
      <c r="O138" s="149">
        <v>2</v>
      </c>
      <c r="AA138" s="122">
        <v>12</v>
      </c>
      <c r="AB138" s="122">
        <v>0</v>
      </c>
      <c r="AC138" s="122">
        <v>46</v>
      </c>
      <c r="AZ138" s="122">
        <v>1</v>
      </c>
      <c r="BA138" s="122">
        <f>IF(AZ138=1,G138,0)</f>
        <v>0</v>
      </c>
      <c r="BB138" s="122">
        <f>IF(AZ138=2,G138,0)</f>
        <v>0</v>
      </c>
      <c r="BC138" s="122">
        <f>IF(AZ138=3,G138,0)</f>
        <v>0</v>
      </c>
      <c r="BD138" s="122">
        <f>IF(AZ138=4,G138,0)</f>
        <v>0</v>
      </c>
      <c r="BE138" s="122">
        <f>IF(AZ138=5,G138,0)</f>
        <v>0</v>
      </c>
      <c r="CZ138" s="122">
        <v>0</v>
      </c>
    </row>
    <row r="139" spans="1:104" x14ac:dyDescent="0.25">
      <c r="A139" s="204"/>
      <c r="B139" s="203"/>
      <c r="C139" s="202" t="s">
        <v>248</v>
      </c>
      <c r="D139" s="201"/>
      <c r="E139" s="200">
        <v>2412.0720000000001</v>
      </c>
      <c r="F139" s="199"/>
      <c r="G139" s="198"/>
      <c r="M139" s="197" t="s">
        <v>248</v>
      </c>
      <c r="O139" s="149"/>
    </row>
    <row r="140" spans="1:104" x14ac:dyDescent="0.25">
      <c r="A140" s="150">
        <v>47</v>
      </c>
      <c r="B140" s="151" t="s">
        <v>178</v>
      </c>
      <c r="C140" s="152" t="s">
        <v>179</v>
      </c>
      <c r="D140" s="153" t="s">
        <v>106</v>
      </c>
      <c r="E140" s="154">
        <v>268.00799999999998</v>
      </c>
      <c r="F140" s="154">
        <v>0</v>
      </c>
      <c r="G140" s="155">
        <f>E140*F140</f>
        <v>0</v>
      </c>
      <c r="O140" s="149">
        <v>2</v>
      </c>
      <c r="AA140" s="122">
        <v>12</v>
      </c>
      <c r="AB140" s="122">
        <v>0</v>
      </c>
      <c r="AC140" s="122">
        <v>47</v>
      </c>
      <c r="AZ140" s="122">
        <v>1</v>
      </c>
      <c r="BA140" s="122">
        <f>IF(AZ140=1,G140,0)</f>
        <v>0</v>
      </c>
      <c r="BB140" s="122">
        <f>IF(AZ140=2,G140,0)</f>
        <v>0</v>
      </c>
      <c r="BC140" s="122">
        <f>IF(AZ140=3,G140,0)</f>
        <v>0</v>
      </c>
      <c r="BD140" s="122">
        <f>IF(AZ140=4,G140,0)</f>
        <v>0</v>
      </c>
      <c r="BE140" s="122">
        <f>IF(AZ140=5,G140,0)</f>
        <v>0</v>
      </c>
      <c r="CZ140" s="122">
        <v>0</v>
      </c>
    </row>
    <row r="141" spans="1:104" x14ac:dyDescent="0.25">
      <c r="A141" s="150">
        <v>48</v>
      </c>
      <c r="B141" s="151" t="s">
        <v>180</v>
      </c>
      <c r="C141" s="152" t="s">
        <v>181</v>
      </c>
      <c r="D141" s="153" t="s">
        <v>106</v>
      </c>
      <c r="E141" s="154">
        <v>3216.096</v>
      </c>
      <c r="F141" s="154">
        <v>0</v>
      </c>
      <c r="G141" s="155">
        <f>E141*F141</f>
        <v>0</v>
      </c>
      <c r="O141" s="149">
        <v>2</v>
      </c>
      <c r="AA141" s="122">
        <v>12</v>
      </c>
      <c r="AB141" s="122">
        <v>0</v>
      </c>
      <c r="AC141" s="122">
        <v>48</v>
      </c>
      <c r="AZ141" s="122">
        <v>1</v>
      </c>
      <c r="BA141" s="122">
        <f>IF(AZ141=1,G141,0)</f>
        <v>0</v>
      </c>
      <c r="BB141" s="122">
        <f>IF(AZ141=2,G141,0)</f>
        <v>0</v>
      </c>
      <c r="BC141" s="122">
        <f>IF(AZ141=3,G141,0)</f>
        <v>0</v>
      </c>
      <c r="BD141" s="122">
        <f>IF(AZ141=4,G141,0)</f>
        <v>0</v>
      </c>
      <c r="BE141" s="122">
        <f>IF(AZ141=5,G141,0)</f>
        <v>0</v>
      </c>
      <c r="CZ141" s="122">
        <v>0</v>
      </c>
    </row>
    <row r="142" spans="1:104" x14ac:dyDescent="0.25">
      <c r="A142" s="204"/>
      <c r="B142" s="203"/>
      <c r="C142" s="202" t="s">
        <v>247</v>
      </c>
      <c r="D142" s="201"/>
      <c r="E142" s="200">
        <v>3216.096</v>
      </c>
      <c r="F142" s="199"/>
      <c r="G142" s="198"/>
      <c r="M142" s="197" t="s">
        <v>247</v>
      </c>
      <c r="O142" s="149"/>
    </row>
    <row r="143" spans="1:104" x14ac:dyDescent="0.25">
      <c r="A143" s="150">
        <v>49</v>
      </c>
      <c r="B143" s="151" t="s">
        <v>182</v>
      </c>
      <c r="C143" s="152" t="s">
        <v>183</v>
      </c>
      <c r="D143" s="153" t="s">
        <v>106</v>
      </c>
      <c r="E143" s="154">
        <v>268.00799999999998</v>
      </c>
      <c r="F143" s="154">
        <v>0</v>
      </c>
      <c r="G143" s="155">
        <f>E143*F143</f>
        <v>0</v>
      </c>
      <c r="O143" s="149">
        <v>2</v>
      </c>
      <c r="AA143" s="122">
        <v>12</v>
      </c>
      <c r="AB143" s="122">
        <v>0</v>
      </c>
      <c r="AC143" s="122">
        <v>49</v>
      </c>
      <c r="AZ143" s="122">
        <v>1</v>
      </c>
      <c r="BA143" s="122">
        <f>IF(AZ143=1,G143,0)</f>
        <v>0</v>
      </c>
      <c r="BB143" s="122">
        <f>IF(AZ143=2,G143,0)</f>
        <v>0</v>
      </c>
      <c r="BC143" s="122">
        <f>IF(AZ143=3,G143,0)</f>
        <v>0</v>
      </c>
      <c r="BD143" s="122">
        <f>IF(AZ143=4,G143,0)</f>
        <v>0</v>
      </c>
      <c r="BE143" s="122">
        <f>IF(AZ143=5,G143,0)</f>
        <v>0</v>
      </c>
      <c r="CZ143" s="122">
        <v>0</v>
      </c>
    </row>
    <row r="144" spans="1:104" x14ac:dyDescent="0.25">
      <c r="A144" s="156"/>
      <c r="B144" s="157" t="s">
        <v>69</v>
      </c>
      <c r="C144" s="158" t="str">
        <f>CONCATENATE(B110," ",C110)</f>
        <v>96 Bourání konstrukcí</v>
      </c>
      <c r="D144" s="156"/>
      <c r="E144" s="159"/>
      <c r="F144" s="159"/>
      <c r="G144" s="160">
        <f>SUM(G110:G143)</f>
        <v>0</v>
      </c>
      <c r="O144" s="149">
        <v>4</v>
      </c>
      <c r="BA144" s="161">
        <f>SUM(BA110:BA143)</f>
        <v>0</v>
      </c>
      <c r="BB144" s="161">
        <f>SUM(BB110:BB143)</f>
        <v>0</v>
      </c>
      <c r="BC144" s="161">
        <f>SUM(BC110:BC143)</f>
        <v>0</v>
      </c>
      <c r="BD144" s="161">
        <f>SUM(BD110:BD143)</f>
        <v>0</v>
      </c>
      <c r="BE144" s="161">
        <f>SUM(BE110:BE143)</f>
        <v>0</v>
      </c>
    </row>
    <row r="145" spans="1:104" x14ac:dyDescent="0.25">
      <c r="A145" s="142" t="s">
        <v>65</v>
      </c>
      <c r="B145" s="143" t="s">
        <v>184</v>
      </c>
      <c r="C145" s="144" t="s">
        <v>185</v>
      </c>
      <c r="D145" s="145"/>
      <c r="E145" s="146"/>
      <c r="F145" s="146"/>
      <c r="G145" s="147"/>
      <c r="H145" s="148"/>
      <c r="I145" s="148"/>
      <c r="O145" s="149">
        <v>1</v>
      </c>
    </row>
    <row r="146" spans="1:104" x14ac:dyDescent="0.25">
      <c r="A146" s="150">
        <v>50</v>
      </c>
      <c r="B146" s="151" t="s">
        <v>186</v>
      </c>
      <c r="C146" s="152" t="s">
        <v>187</v>
      </c>
      <c r="D146" s="153" t="s">
        <v>106</v>
      </c>
      <c r="E146" s="154">
        <v>318.45100000000002</v>
      </c>
      <c r="F146" s="154">
        <v>0</v>
      </c>
      <c r="G146" s="155">
        <f>E146*F146</f>
        <v>0</v>
      </c>
      <c r="O146" s="149">
        <v>2</v>
      </c>
      <c r="AA146" s="122">
        <v>12</v>
      </c>
      <c r="AB146" s="122">
        <v>0</v>
      </c>
      <c r="AC146" s="122">
        <v>50</v>
      </c>
      <c r="AZ146" s="122">
        <v>1</v>
      </c>
      <c r="BA146" s="122">
        <f>IF(AZ146=1,G146,0)</f>
        <v>0</v>
      </c>
      <c r="BB146" s="122">
        <f>IF(AZ146=2,G146,0)</f>
        <v>0</v>
      </c>
      <c r="BC146" s="122">
        <f>IF(AZ146=3,G146,0)</f>
        <v>0</v>
      </c>
      <c r="BD146" s="122">
        <f>IF(AZ146=4,G146,0)</f>
        <v>0</v>
      </c>
      <c r="BE146" s="122">
        <f>IF(AZ146=5,G146,0)</f>
        <v>0</v>
      </c>
      <c r="CZ146" s="122">
        <v>0</v>
      </c>
    </row>
    <row r="147" spans="1:104" x14ac:dyDescent="0.25">
      <c r="A147" s="204"/>
      <c r="B147" s="203"/>
      <c r="C147" s="202" t="s">
        <v>246</v>
      </c>
      <c r="D147" s="201"/>
      <c r="E147" s="200">
        <v>282.82900000000001</v>
      </c>
      <c r="F147" s="199"/>
      <c r="G147" s="198"/>
      <c r="M147" s="197" t="s">
        <v>246</v>
      </c>
      <c r="O147" s="149"/>
    </row>
    <row r="148" spans="1:104" x14ac:dyDescent="0.25">
      <c r="A148" s="204"/>
      <c r="B148" s="203"/>
      <c r="C148" s="202" t="s">
        <v>245</v>
      </c>
      <c r="D148" s="201"/>
      <c r="E148" s="200">
        <v>35.622</v>
      </c>
      <c r="F148" s="199"/>
      <c r="G148" s="198"/>
      <c r="M148" s="197" t="s">
        <v>245</v>
      </c>
      <c r="O148" s="149"/>
    </row>
    <row r="149" spans="1:104" x14ac:dyDescent="0.25">
      <c r="A149" s="156"/>
      <c r="B149" s="157" t="s">
        <v>69</v>
      </c>
      <c r="C149" s="158" t="str">
        <f>CONCATENATE(B145," ",C145)</f>
        <v>99 Staveništní přesun hmot</v>
      </c>
      <c r="D149" s="156"/>
      <c r="E149" s="159"/>
      <c r="F149" s="159"/>
      <c r="G149" s="160">
        <f>SUM(G145:G148)</f>
        <v>0</v>
      </c>
      <c r="O149" s="149">
        <v>4</v>
      </c>
      <c r="BA149" s="161">
        <f>SUM(BA145:BA148)</f>
        <v>0</v>
      </c>
      <c r="BB149" s="161">
        <f>SUM(BB145:BB148)</f>
        <v>0</v>
      </c>
      <c r="BC149" s="161">
        <f>SUM(BC145:BC148)</f>
        <v>0</v>
      </c>
      <c r="BD149" s="161">
        <f>SUM(BD145:BD148)</f>
        <v>0</v>
      </c>
      <c r="BE149" s="161">
        <f>SUM(BE145:BE148)</f>
        <v>0</v>
      </c>
    </row>
    <row r="150" spans="1:104" x14ac:dyDescent="0.25">
      <c r="A150" s="142" t="s">
        <v>65</v>
      </c>
      <c r="B150" s="143" t="s">
        <v>188</v>
      </c>
      <c r="C150" s="144" t="s">
        <v>189</v>
      </c>
      <c r="D150" s="145"/>
      <c r="E150" s="146"/>
      <c r="F150" s="146"/>
      <c r="G150" s="147"/>
      <c r="H150" s="148"/>
      <c r="I150" s="148"/>
      <c r="O150" s="149">
        <v>1</v>
      </c>
    </row>
    <row r="151" spans="1:104" ht="21" x14ac:dyDescent="0.25">
      <c r="A151" s="150">
        <v>51</v>
      </c>
      <c r="B151" s="151" t="s">
        <v>190</v>
      </c>
      <c r="C151" s="152" t="s">
        <v>191</v>
      </c>
      <c r="D151" s="153" t="s">
        <v>77</v>
      </c>
      <c r="E151" s="154">
        <v>89.845500000000001</v>
      </c>
      <c r="F151" s="154">
        <v>0</v>
      </c>
      <c r="G151" s="155">
        <f>E151*F151</f>
        <v>0</v>
      </c>
      <c r="O151" s="149">
        <v>2</v>
      </c>
      <c r="AA151" s="122">
        <v>12</v>
      </c>
      <c r="AB151" s="122">
        <v>0</v>
      </c>
      <c r="AC151" s="122">
        <v>51</v>
      </c>
      <c r="AZ151" s="122">
        <v>2</v>
      </c>
      <c r="BA151" s="122">
        <f>IF(AZ151=1,G151,0)</f>
        <v>0</v>
      </c>
      <c r="BB151" s="122">
        <f>IF(AZ151=2,G151,0)</f>
        <v>0</v>
      </c>
      <c r="BC151" s="122">
        <f>IF(AZ151=3,G151,0)</f>
        <v>0</v>
      </c>
      <c r="BD151" s="122">
        <f>IF(AZ151=4,G151,0)</f>
        <v>0</v>
      </c>
      <c r="BE151" s="122">
        <f>IF(AZ151=5,G151,0)</f>
        <v>0</v>
      </c>
      <c r="CZ151" s="122">
        <v>5.1999999999999995E-4</v>
      </c>
    </row>
    <row r="152" spans="1:104" x14ac:dyDescent="0.25">
      <c r="A152" s="204"/>
      <c r="B152" s="203"/>
      <c r="C152" s="202" t="s">
        <v>244</v>
      </c>
      <c r="D152" s="201"/>
      <c r="E152" s="200">
        <v>34.643000000000001</v>
      </c>
      <c r="F152" s="199"/>
      <c r="G152" s="198"/>
      <c r="M152" s="197" t="s">
        <v>244</v>
      </c>
      <c r="O152" s="149"/>
    </row>
    <row r="153" spans="1:104" x14ac:dyDescent="0.25">
      <c r="A153" s="204"/>
      <c r="B153" s="203"/>
      <c r="C153" s="202" t="s">
        <v>243</v>
      </c>
      <c r="D153" s="201"/>
      <c r="E153" s="200">
        <v>55.202500000000001</v>
      </c>
      <c r="F153" s="199"/>
      <c r="G153" s="198"/>
      <c r="M153" s="197" t="s">
        <v>243</v>
      </c>
      <c r="O153" s="149"/>
    </row>
    <row r="154" spans="1:104" ht="21" x14ac:dyDescent="0.25">
      <c r="A154" s="150">
        <v>52</v>
      </c>
      <c r="B154" s="151" t="s">
        <v>192</v>
      </c>
      <c r="C154" s="152" t="s">
        <v>193</v>
      </c>
      <c r="D154" s="153" t="s">
        <v>77</v>
      </c>
      <c r="E154" s="154">
        <v>89.845500000000001</v>
      </c>
      <c r="F154" s="154">
        <v>0</v>
      </c>
      <c r="G154" s="155">
        <f>E154*F154</f>
        <v>0</v>
      </c>
      <c r="O154" s="149">
        <v>2</v>
      </c>
      <c r="AA154" s="122">
        <v>12</v>
      </c>
      <c r="AB154" s="122">
        <v>0</v>
      </c>
      <c r="AC154" s="122">
        <v>52</v>
      </c>
      <c r="AZ154" s="122">
        <v>2</v>
      </c>
      <c r="BA154" s="122">
        <f>IF(AZ154=1,G154,0)</f>
        <v>0</v>
      </c>
      <c r="BB154" s="122">
        <f>IF(AZ154=2,G154,0)</f>
        <v>0</v>
      </c>
      <c r="BC154" s="122">
        <f>IF(AZ154=3,G154,0)</f>
        <v>0</v>
      </c>
      <c r="BD154" s="122">
        <f>IF(AZ154=4,G154,0)</f>
        <v>0</v>
      </c>
      <c r="BE154" s="122">
        <f>IF(AZ154=5,G154,0)</f>
        <v>0</v>
      </c>
      <c r="CZ154" s="122">
        <v>2.1199999999999999E-3</v>
      </c>
    </row>
    <row r="155" spans="1:104" x14ac:dyDescent="0.25">
      <c r="A155" s="150">
        <v>53</v>
      </c>
      <c r="B155" s="151" t="s">
        <v>194</v>
      </c>
      <c r="C155" s="152" t="s">
        <v>195</v>
      </c>
      <c r="D155" s="153" t="s">
        <v>77</v>
      </c>
      <c r="E155" s="154">
        <v>89.845500000000001</v>
      </c>
      <c r="F155" s="154">
        <v>0</v>
      </c>
      <c r="G155" s="155">
        <f>E155*F155</f>
        <v>0</v>
      </c>
      <c r="O155" s="149">
        <v>2</v>
      </c>
      <c r="AA155" s="122">
        <v>12</v>
      </c>
      <c r="AB155" s="122">
        <v>0</v>
      </c>
      <c r="AC155" s="122">
        <v>53</v>
      </c>
      <c r="AZ155" s="122">
        <v>2</v>
      </c>
      <c r="BA155" s="122">
        <f>IF(AZ155=1,G155,0)</f>
        <v>0</v>
      </c>
      <c r="BB155" s="122">
        <f>IF(AZ155=2,G155,0)</f>
        <v>0</v>
      </c>
      <c r="BC155" s="122">
        <f>IF(AZ155=3,G155,0)</f>
        <v>0</v>
      </c>
      <c r="BD155" s="122">
        <f>IF(AZ155=4,G155,0)</f>
        <v>0</v>
      </c>
      <c r="BE155" s="122">
        <f>IF(AZ155=5,G155,0)</f>
        <v>0</v>
      </c>
      <c r="CZ155" s="122">
        <v>8.0999999999999996E-4</v>
      </c>
    </row>
    <row r="156" spans="1:104" x14ac:dyDescent="0.25">
      <c r="A156" s="150">
        <v>54</v>
      </c>
      <c r="B156" s="151" t="s">
        <v>196</v>
      </c>
      <c r="C156" s="152" t="s">
        <v>197</v>
      </c>
      <c r="D156" s="153" t="s">
        <v>77</v>
      </c>
      <c r="E156" s="154">
        <v>98.830100000000002</v>
      </c>
      <c r="F156" s="154">
        <v>0</v>
      </c>
      <c r="G156" s="155">
        <f>E156*F156</f>
        <v>0</v>
      </c>
      <c r="O156" s="149">
        <v>2</v>
      </c>
      <c r="AA156" s="122">
        <v>12</v>
      </c>
      <c r="AB156" s="122">
        <v>1</v>
      </c>
      <c r="AC156" s="122">
        <v>54</v>
      </c>
      <c r="AZ156" s="122">
        <v>2</v>
      </c>
      <c r="BA156" s="122">
        <f>IF(AZ156=1,G156,0)</f>
        <v>0</v>
      </c>
      <c r="BB156" s="122">
        <f>IF(AZ156=2,G156,0)</f>
        <v>0</v>
      </c>
      <c r="BC156" s="122">
        <f>IF(AZ156=3,G156,0)</f>
        <v>0</v>
      </c>
      <c r="BD156" s="122">
        <f>IF(AZ156=4,G156,0)</f>
        <v>0</v>
      </c>
      <c r="BE156" s="122">
        <f>IF(AZ156=5,G156,0)</f>
        <v>0</v>
      </c>
      <c r="CZ156" s="122">
        <v>4.0000000000000002E-4</v>
      </c>
    </row>
    <row r="157" spans="1:104" x14ac:dyDescent="0.25">
      <c r="A157" s="204"/>
      <c r="B157" s="203"/>
      <c r="C157" s="202" t="s">
        <v>242</v>
      </c>
      <c r="D157" s="201"/>
      <c r="E157" s="200">
        <v>98.830100000000002</v>
      </c>
      <c r="F157" s="199"/>
      <c r="G157" s="198"/>
      <c r="M157" s="197" t="s">
        <v>242</v>
      </c>
      <c r="O157" s="149"/>
    </row>
    <row r="158" spans="1:104" x14ac:dyDescent="0.25">
      <c r="A158" s="150">
        <v>55</v>
      </c>
      <c r="B158" s="151" t="s">
        <v>198</v>
      </c>
      <c r="C158" s="152" t="s">
        <v>199</v>
      </c>
      <c r="D158" s="153" t="s">
        <v>54</v>
      </c>
      <c r="E158" s="154">
        <v>3.75</v>
      </c>
      <c r="F158" s="154">
        <v>0</v>
      </c>
      <c r="G158" s="155">
        <f>E158*F158</f>
        <v>0</v>
      </c>
      <c r="O158" s="149">
        <v>2</v>
      </c>
      <c r="AA158" s="122">
        <v>12</v>
      </c>
      <c r="AB158" s="122">
        <v>0</v>
      </c>
      <c r="AC158" s="122">
        <v>55</v>
      </c>
      <c r="AZ158" s="122">
        <v>2</v>
      </c>
      <c r="BA158" s="122">
        <f>IF(AZ158=1,G158,0)</f>
        <v>0</v>
      </c>
      <c r="BB158" s="122">
        <f>IF(AZ158=2,G158,0)</f>
        <v>0</v>
      </c>
      <c r="BC158" s="122">
        <f>IF(AZ158=3,G158,0)</f>
        <v>0</v>
      </c>
      <c r="BD158" s="122">
        <f>IF(AZ158=4,G158,0)</f>
        <v>0</v>
      </c>
      <c r="BE158" s="122">
        <f>IF(AZ158=5,G158,0)</f>
        <v>0</v>
      </c>
      <c r="CZ158" s="122">
        <v>0</v>
      </c>
    </row>
    <row r="159" spans="1:104" x14ac:dyDescent="0.25">
      <c r="A159" s="156"/>
      <c r="B159" s="157" t="s">
        <v>69</v>
      </c>
      <c r="C159" s="158" t="str">
        <f>CONCATENATE(B150," ",C150)</f>
        <v>711 Izolace proti vodě</v>
      </c>
      <c r="D159" s="156"/>
      <c r="E159" s="159"/>
      <c r="F159" s="159"/>
      <c r="G159" s="160">
        <f>SUM(G150:G158)</f>
        <v>0</v>
      </c>
      <c r="O159" s="149">
        <v>4</v>
      </c>
      <c r="BA159" s="161">
        <f>SUM(BA150:BA158)</f>
        <v>0</v>
      </c>
      <c r="BB159" s="161">
        <f>SUM(BB150:BB158)</f>
        <v>0</v>
      </c>
      <c r="BC159" s="161">
        <f>SUM(BC150:BC158)</f>
        <v>0</v>
      </c>
      <c r="BD159" s="161">
        <f>SUM(BD150:BD158)</f>
        <v>0</v>
      </c>
      <c r="BE159" s="161">
        <f>SUM(BE150:BE158)</f>
        <v>0</v>
      </c>
    </row>
    <row r="160" spans="1:104" x14ac:dyDescent="0.25">
      <c r="A160" s="142" t="s">
        <v>65</v>
      </c>
      <c r="B160" s="143" t="s">
        <v>200</v>
      </c>
      <c r="C160" s="144" t="s">
        <v>201</v>
      </c>
      <c r="D160" s="145"/>
      <c r="E160" s="146"/>
      <c r="F160" s="146"/>
      <c r="G160" s="147"/>
      <c r="H160" s="148"/>
      <c r="I160" s="148"/>
      <c r="O160" s="149">
        <v>1</v>
      </c>
    </row>
    <row r="161" spans="1:104" ht="21" x14ac:dyDescent="0.25">
      <c r="A161" s="150">
        <v>56</v>
      </c>
      <c r="B161" s="151" t="s">
        <v>202</v>
      </c>
      <c r="C161" s="152" t="s">
        <v>203</v>
      </c>
      <c r="D161" s="153" t="s">
        <v>146</v>
      </c>
      <c r="E161" s="154">
        <v>70.849999999999994</v>
      </c>
      <c r="F161" s="154">
        <v>0</v>
      </c>
      <c r="G161" s="155">
        <f>E161*F161</f>
        <v>0</v>
      </c>
      <c r="O161" s="149">
        <v>2</v>
      </c>
      <c r="AA161" s="122">
        <v>12</v>
      </c>
      <c r="AB161" s="122">
        <v>0</v>
      </c>
      <c r="AC161" s="122">
        <v>56</v>
      </c>
      <c r="AZ161" s="122">
        <v>2</v>
      </c>
      <c r="BA161" s="122">
        <f>IF(AZ161=1,G161,0)</f>
        <v>0</v>
      </c>
      <c r="BB161" s="122">
        <f>IF(AZ161=2,G161,0)</f>
        <v>0</v>
      </c>
      <c r="BC161" s="122">
        <f>IF(AZ161=3,G161,0)</f>
        <v>0</v>
      </c>
      <c r="BD161" s="122">
        <f>IF(AZ161=4,G161,0)</f>
        <v>0</v>
      </c>
      <c r="BE161" s="122">
        <f>IF(AZ161=5,G161,0)</f>
        <v>0</v>
      </c>
      <c r="CZ161" s="122">
        <v>5.1900000000000002E-3</v>
      </c>
    </row>
    <row r="162" spans="1:104" x14ac:dyDescent="0.25">
      <c r="A162" s="204"/>
      <c r="B162" s="203"/>
      <c r="C162" s="202" t="s">
        <v>241</v>
      </c>
      <c r="D162" s="201"/>
      <c r="E162" s="200">
        <v>70.849999999999994</v>
      </c>
      <c r="F162" s="199"/>
      <c r="G162" s="198"/>
      <c r="M162" s="197" t="s">
        <v>241</v>
      </c>
      <c r="O162" s="149"/>
    </row>
    <row r="163" spans="1:104" x14ac:dyDescent="0.25">
      <c r="A163" s="150">
        <v>57</v>
      </c>
      <c r="B163" s="151" t="s">
        <v>204</v>
      </c>
      <c r="C163" s="152" t="s">
        <v>205</v>
      </c>
      <c r="D163" s="153" t="s">
        <v>54</v>
      </c>
      <c r="E163" s="154">
        <v>1.85</v>
      </c>
      <c r="F163" s="154">
        <v>0</v>
      </c>
      <c r="G163" s="155">
        <f>E163*F163</f>
        <v>0</v>
      </c>
      <c r="O163" s="149">
        <v>2</v>
      </c>
      <c r="AA163" s="122">
        <v>12</v>
      </c>
      <c r="AB163" s="122">
        <v>0</v>
      </c>
      <c r="AC163" s="122">
        <v>57</v>
      </c>
      <c r="AZ163" s="122">
        <v>2</v>
      </c>
      <c r="BA163" s="122">
        <f>IF(AZ163=1,G163,0)</f>
        <v>0</v>
      </c>
      <c r="BB163" s="122">
        <f>IF(AZ163=2,G163,0)</f>
        <v>0</v>
      </c>
      <c r="BC163" s="122">
        <f>IF(AZ163=3,G163,0)</f>
        <v>0</v>
      </c>
      <c r="BD163" s="122">
        <f>IF(AZ163=4,G163,0)</f>
        <v>0</v>
      </c>
      <c r="BE163" s="122">
        <f>IF(AZ163=5,G163,0)</f>
        <v>0</v>
      </c>
      <c r="CZ163" s="122">
        <v>0</v>
      </c>
    </row>
    <row r="164" spans="1:104" x14ac:dyDescent="0.25">
      <c r="A164" s="156"/>
      <c r="B164" s="157" t="s">
        <v>69</v>
      </c>
      <c r="C164" s="158" t="str">
        <f>CONCATENATE(B160," ",C160)</f>
        <v>764 Konstrukce klempířské</v>
      </c>
      <c r="D164" s="156"/>
      <c r="E164" s="159"/>
      <c r="F164" s="159"/>
      <c r="G164" s="160">
        <f>SUM(G160:G163)</f>
        <v>0</v>
      </c>
      <c r="O164" s="149">
        <v>4</v>
      </c>
      <c r="BA164" s="161">
        <f>SUM(BA160:BA163)</f>
        <v>0</v>
      </c>
      <c r="BB164" s="161">
        <f>SUM(BB160:BB163)</f>
        <v>0</v>
      </c>
      <c r="BC164" s="161">
        <f>SUM(BC160:BC163)</f>
        <v>0</v>
      </c>
      <c r="BD164" s="161">
        <f>SUM(BD160:BD163)</f>
        <v>0</v>
      </c>
      <c r="BE164" s="161">
        <f>SUM(BE160:BE163)</f>
        <v>0</v>
      </c>
    </row>
    <row r="165" spans="1:104" x14ac:dyDescent="0.25">
      <c r="A165" s="142" t="s">
        <v>65</v>
      </c>
      <c r="B165" s="143" t="s">
        <v>206</v>
      </c>
      <c r="C165" s="144" t="s">
        <v>207</v>
      </c>
      <c r="D165" s="145"/>
      <c r="E165" s="146"/>
      <c r="F165" s="146"/>
      <c r="G165" s="147"/>
      <c r="H165" s="148"/>
      <c r="I165" s="148"/>
      <c r="O165" s="149">
        <v>1</v>
      </c>
    </row>
    <row r="166" spans="1:104" x14ac:dyDescent="0.25">
      <c r="A166" s="150">
        <v>58</v>
      </c>
      <c r="B166" s="151" t="s">
        <v>208</v>
      </c>
      <c r="C166" s="152" t="s">
        <v>209</v>
      </c>
      <c r="D166" s="153" t="s">
        <v>137</v>
      </c>
      <c r="E166" s="154">
        <v>49</v>
      </c>
      <c r="F166" s="154">
        <v>0</v>
      </c>
      <c r="G166" s="155">
        <f>E166*F166</f>
        <v>0</v>
      </c>
      <c r="O166" s="149">
        <v>2</v>
      </c>
      <c r="AA166" s="122">
        <v>12</v>
      </c>
      <c r="AB166" s="122">
        <v>0</v>
      </c>
      <c r="AC166" s="122">
        <v>58</v>
      </c>
      <c r="AZ166" s="122">
        <v>2</v>
      </c>
      <c r="BA166" s="122">
        <f>IF(AZ166=1,G166,0)</f>
        <v>0</v>
      </c>
      <c r="BB166" s="122">
        <f>IF(AZ166=2,G166,0)</f>
        <v>0</v>
      </c>
      <c r="BC166" s="122">
        <f>IF(AZ166=3,G166,0)</f>
        <v>0</v>
      </c>
      <c r="BD166" s="122">
        <f>IF(AZ166=4,G166,0)</f>
        <v>0</v>
      </c>
      <c r="BE166" s="122">
        <f>IF(AZ166=5,G166,0)</f>
        <v>0</v>
      </c>
      <c r="CZ166" s="122">
        <v>0</v>
      </c>
    </row>
    <row r="167" spans="1:104" x14ac:dyDescent="0.25">
      <c r="A167" s="204"/>
      <c r="B167" s="203"/>
      <c r="C167" s="202" t="s">
        <v>240</v>
      </c>
      <c r="D167" s="201"/>
      <c r="E167" s="200">
        <v>49</v>
      </c>
      <c r="F167" s="199"/>
      <c r="G167" s="198"/>
      <c r="M167" s="197" t="s">
        <v>240</v>
      </c>
      <c r="O167" s="149"/>
    </row>
    <row r="168" spans="1:104" ht="21" x14ac:dyDescent="0.25">
      <c r="A168" s="150">
        <v>59</v>
      </c>
      <c r="B168" s="151" t="s">
        <v>210</v>
      </c>
      <c r="C168" s="152" t="s">
        <v>211</v>
      </c>
      <c r="D168" s="153" t="s">
        <v>68</v>
      </c>
      <c r="E168" s="154">
        <v>50</v>
      </c>
      <c r="F168" s="154">
        <v>0</v>
      </c>
      <c r="G168" s="155">
        <f>E168*F168</f>
        <v>0</v>
      </c>
      <c r="O168" s="149">
        <v>2</v>
      </c>
      <c r="AA168" s="122">
        <v>12</v>
      </c>
      <c r="AB168" s="122">
        <v>0</v>
      </c>
      <c r="AC168" s="122">
        <v>59</v>
      </c>
      <c r="AZ168" s="122">
        <v>2</v>
      </c>
      <c r="BA168" s="122">
        <f>IF(AZ168=1,G168,0)</f>
        <v>0</v>
      </c>
      <c r="BB168" s="122">
        <f>IF(AZ168=2,G168,0)</f>
        <v>0</v>
      </c>
      <c r="BC168" s="122">
        <f>IF(AZ168=3,G168,0)</f>
        <v>0</v>
      </c>
      <c r="BD168" s="122">
        <f>IF(AZ168=4,G168,0)</f>
        <v>0</v>
      </c>
      <c r="BE168" s="122">
        <f>IF(AZ168=5,G168,0)</f>
        <v>0</v>
      </c>
      <c r="CZ168" s="122">
        <v>0</v>
      </c>
    </row>
    <row r="169" spans="1:104" x14ac:dyDescent="0.25">
      <c r="A169" s="204"/>
      <c r="B169" s="203"/>
      <c r="C169" s="202" t="s">
        <v>239</v>
      </c>
      <c r="D169" s="201"/>
      <c r="E169" s="200">
        <v>50</v>
      </c>
      <c r="F169" s="199"/>
      <c r="G169" s="198"/>
      <c r="M169" s="197" t="s">
        <v>239</v>
      </c>
      <c r="O169" s="149"/>
    </row>
    <row r="170" spans="1:104" ht="21" x14ac:dyDescent="0.25">
      <c r="A170" s="150">
        <v>60</v>
      </c>
      <c r="B170" s="151" t="s">
        <v>212</v>
      </c>
      <c r="C170" s="152" t="s">
        <v>213</v>
      </c>
      <c r="D170" s="153" t="s">
        <v>137</v>
      </c>
      <c r="E170" s="154">
        <v>1</v>
      </c>
      <c r="F170" s="154">
        <v>0</v>
      </c>
      <c r="G170" s="155">
        <f>E170*F170</f>
        <v>0</v>
      </c>
      <c r="O170" s="149">
        <v>2</v>
      </c>
      <c r="AA170" s="122">
        <v>12</v>
      </c>
      <c r="AB170" s="122">
        <v>0</v>
      </c>
      <c r="AC170" s="122">
        <v>60</v>
      </c>
      <c r="AZ170" s="122">
        <v>2</v>
      </c>
      <c r="BA170" s="122">
        <f>IF(AZ170=1,G170,0)</f>
        <v>0</v>
      </c>
      <c r="BB170" s="122">
        <f>IF(AZ170=2,G170,0)</f>
        <v>0</v>
      </c>
      <c r="BC170" s="122">
        <f>IF(AZ170=3,G170,0)</f>
        <v>0</v>
      </c>
      <c r="BD170" s="122">
        <f>IF(AZ170=4,G170,0)</f>
        <v>0</v>
      </c>
      <c r="BE170" s="122">
        <f>IF(AZ170=5,G170,0)</f>
        <v>0</v>
      </c>
      <c r="CZ170" s="122">
        <v>0</v>
      </c>
    </row>
    <row r="171" spans="1:104" ht="21" x14ac:dyDescent="0.25">
      <c r="A171" s="150">
        <v>61</v>
      </c>
      <c r="B171" s="151" t="s">
        <v>214</v>
      </c>
      <c r="C171" s="152" t="s">
        <v>215</v>
      </c>
      <c r="D171" s="153" t="s">
        <v>137</v>
      </c>
      <c r="E171" s="154">
        <v>1</v>
      </c>
      <c r="F171" s="154">
        <v>0</v>
      </c>
      <c r="G171" s="155">
        <f>E171*F171</f>
        <v>0</v>
      </c>
      <c r="O171" s="149">
        <v>2</v>
      </c>
      <c r="AA171" s="122">
        <v>12</v>
      </c>
      <c r="AB171" s="122">
        <v>0</v>
      </c>
      <c r="AC171" s="122">
        <v>61</v>
      </c>
      <c r="AZ171" s="122">
        <v>2</v>
      </c>
      <c r="BA171" s="122">
        <f>IF(AZ171=1,G171,0)</f>
        <v>0</v>
      </c>
      <c r="BB171" s="122">
        <f>IF(AZ171=2,G171,0)</f>
        <v>0</v>
      </c>
      <c r="BC171" s="122">
        <f>IF(AZ171=3,G171,0)</f>
        <v>0</v>
      </c>
      <c r="BD171" s="122">
        <f>IF(AZ171=4,G171,0)</f>
        <v>0</v>
      </c>
      <c r="BE171" s="122">
        <f>IF(AZ171=5,G171,0)</f>
        <v>0</v>
      </c>
      <c r="CZ171" s="122">
        <v>0</v>
      </c>
    </row>
    <row r="172" spans="1:104" x14ac:dyDescent="0.25">
      <c r="A172" s="150">
        <v>62</v>
      </c>
      <c r="B172" s="151" t="s">
        <v>216</v>
      </c>
      <c r="C172" s="152" t="s">
        <v>217</v>
      </c>
      <c r="D172" s="153" t="s">
        <v>54</v>
      </c>
      <c r="E172" s="154">
        <v>1.65</v>
      </c>
      <c r="F172" s="154">
        <v>0</v>
      </c>
      <c r="G172" s="155">
        <f>E172*F172</f>
        <v>0</v>
      </c>
      <c r="O172" s="149">
        <v>2</v>
      </c>
      <c r="AA172" s="122">
        <v>12</v>
      </c>
      <c r="AB172" s="122">
        <v>0</v>
      </c>
      <c r="AC172" s="122">
        <v>62</v>
      </c>
      <c r="AZ172" s="122">
        <v>2</v>
      </c>
      <c r="BA172" s="122">
        <f>IF(AZ172=1,G172,0)</f>
        <v>0</v>
      </c>
      <c r="BB172" s="122">
        <f>IF(AZ172=2,G172,0)</f>
        <v>0</v>
      </c>
      <c r="BC172" s="122">
        <f>IF(AZ172=3,G172,0)</f>
        <v>0</v>
      </c>
      <c r="BD172" s="122">
        <f>IF(AZ172=4,G172,0)</f>
        <v>0</v>
      </c>
      <c r="BE172" s="122">
        <f>IF(AZ172=5,G172,0)</f>
        <v>0</v>
      </c>
      <c r="CZ172" s="122">
        <v>0</v>
      </c>
    </row>
    <row r="173" spans="1:104" x14ac:dyDescent="0.25">
      <c r="A173" s="156"/>
      <c r="B173" s="157" t="s">
        <v>69</v>
      </c>
      <c r="C173" s="158" t="str">
        <f>CONCATENATE(B165," ",C165)</f>
        <v>767 Konstrukce zámečnické</v>
      </c>
      <c r="D173" s="156"/>
      <c r="E173" s="159"/>
      <c r="F173" s="159"/>
      <c r="G173" s="160">
        <f>SUM(G165:G172)</f>
        <v>0</v>
      </c>
      <c r="O173" s="149">
        <v>4</v>
      </c>
      <c r="BA173" s="161">
        <f>SUM(BA165:BA172)</f>
        <v>0</v>
      </c>
      <c r="BB173" s="161">
        <f>SUM(BB165:BB172)</f>
        <v>0</v>
      </c>
      <c r="BC173" s="161">
        <f>SUM(BC165:BC172)</f>
        <v>0</v>
      </c>
      <c r="BD173" s="161">
        <f>SUM(BD165:BD172)</f>
        <v>0</v>
      </c>
      <c r="BE173" s="161">
        <f>SUM(BE165:BE172)</f>
        <v>0</v>
      </c>
    </row>
    <row r="174" spans="1:104" x14ac:dyDescent="0.25">
      <c r="A174" s="142" t="s">
        <v>65</v>
      </c>
      <c r="B174" s="143" t="s">
        <v>218</v>
      </c>
      <c r="C174" s="144" t="s">
        <v>219</v>
      </c>
      <c r="D174" s="145"/>
      <c r="E174" s="146"/>
      <c r="F174" s="146"/>
      <c r="G174" s="147"/>
      <c r="H174" s="148"/>
      <c r="I174" s="148"/>
      <c r="O174" s="149">
        <v>1</v>
      </c>
    </row>
    <row r="175" spans="1:104" x14ac:dyDescent="0.25">
      <c r="A175" s="150">
        <v>63</v>
      </c>
      <c r="B175" s="151" t="s">
        <v>220</v>
      </c>
      <c r="C175" s="152" t="s">
        <v>221</v>
      </c>
      <c r="D175" s="153" t="s">
        <v>77</v>
      </c>
      <c r="E175" s="154">
        <v>3.887</v>
      </c>
      <c r="F175" s="154">
        <v>0</v>
      </c>
      <c r="G175" s="155">
        <f>E175*F175</f>
        <v>0</v>
      </c>
      <c r="O175" s="149">
        <v>2</v>
      </c>
      <c r="AA175" s="122">
        <v>12</v>
      </c>
      <c r="AB175" s="122">
        <v>0</v>
      </c>
      <c r="AC175" s="122">
        <v>63</v>
      </c>
      <c r="AZ175" s="122">
        <v>2</v>
      </c>
      <c r="BA175" s="122">
        <f>IF(AZ175=1,G175,0)</f>
        <v>0</v>
      </c>
      <c r="BB175" s="122">
        <f>IF(AZ175=2,G175,0)</f>
        <v>0</v>
      </c>
      <c r="BC175" s="122">
        <f>IF(AZ175=3,G175,0)</f>
        <v>0</v>
      </c>
      <c r="BD175" s="122">
        <f>IF(AZ175=4,G175,0)</f>
        <v>0</v>
      </c>
      <c r="BE175" s="122">
        <f>IF(AZ175=5,G175,0)</f>
        <v>0</v>
      </c>
      <c r="CZ175" s="122">
        <v>3.1E-4</v>
      </c>
    </row>
    <row r="176" spans="1:104" x14ac:dyDescent="0.25">
      <c r="A176" s="204"/>
      <c r="B176" s="203"/>
      <c r="C176" s="202" t="s">
        <v>238</v>
      </c>
      <c r="D176" s="201"/>
      <c r="E176" s="200">
        <v>0</v>
      </c>
      <c r="F176" s="199"/>
      <c r="G176" s="198"/>
      <c r="M176" s="197" t="s">
        <v>238</v>
      </c>
      <c r="O176" s="149"/>
    </row>
    <row r="177" spans="1:104" x14ac:dyDescent="0.25">
      <c r="A177" s="204"/>
      <c r="B177" s="203"/>
      <c r="C177" s="202" t="s">
        <v>237</v>
      </c>
      <c r="D177" s="201"/>
      <c r="E177" s="200">
        <v>3.887</v>
      </c>
      <c r="F177" s="199"/>
      <c r="G177" s="198"/>
      <c r="M177" s="197" t="s">
        <v>237</v>
      </c>
      <c r="O177" s="149"/>
    </row>
    <row r="178" spans="1:104" x14ac:dyDescent="0.25">
      <c r="A178" s="150">
        <v>64</v>
      </c>
      <c r="B178" s="151" t="s">
        <v>222</v>
      </c>
      <c r="C178" s="152" t="s">
        <v>223</v>
      </c>
      <c r="D178" s="153" t="s">
        <v>77</v>
      </c>
      <c r="E178" s="154">
        <v>3.887</v>
      </c>
      <c r="F178" s="154">
        <v>0</v>
      </c>
      <c r="G178" s="155">
        <f>E178*F178</f>
        <v>0</v>
      </c>
      <c r="O178" s="149">
        <v>2</v>
      </c>
      <c r="AA178" s="122">
        <v>12</v>
      </c>
      <c r="AB178" s="122">
        <v>0</v>
      </c>
      <c r="AC178" s="122">
        <v>64</v>
      </c>
      <c r="AZ178" s="122">
        <v>2</v>
      </c>
      <c r="BA178" s="122">
        <f>IF(AZ178=1,G178,0)</f>
        <v>0</v>
      </c>
      <c r="BB178" s="122">
        <f>IF(AZ178=2,G178,0)</f>
        <v>0</v>
      </c>
      <c r="BC178" s="122">
        <f>IF(AZ178=3,G178,0)</f>
        <v>0</v>
      </c>
      <c r="BD178" s="122">
        <f>IF(AZ178=4,G178,0)</f>
        <v>0</v>
      </c>
      <c r="BE178" s="122">
        <f>IF(AZ178=5,G178,0)</f>
        <v>0</v>
      </c>
      <c r="CZ178" s="122">
        <v>6.9999999999999994E-5</v>
      </c>
    </row>
    <row r="179" spans="1:104" x14ac:dyDescent="0.25">
      <c r="A179" s="150">
        <v>65</v>
      </c>
      <c r="B179" s="151" t="s">
        <v>224</v>
      </c>
      <c r="C179" s="152" t="s">
        <v>225</v>
      </c>
      <c r="D179" s="153" t="s">
        <v>77</v>
      </c>
      <c r="E179" s="154">
        <v>3.887</v>
      </c>
      <c r="F179" s="154">
        <v>0</v>
      </c>
      <c r="G179" s="155">
        <f>E179*F179</f>
        <v>0</v>
      </c>
      <c r="O179" s="149">
        <v>2</v>
      </c>
      <c r="AA179" s="122">
        <v>12</v>
      </c>
      <c r="AB179" s="122">
        <v>0</v>
      </c>
      <c r="AC179" s="122">
        <v>65</v>
      </c>
      <c r="AZ179" s="122">
        <v>2</v>
      </c>
      <c r="BA179" s="122">
        <f>IF(AZ179=1,G179,0)</f>
        <v>0</v>
      </c>
      <c r="BB179" s="122">
        <f>IF(AZ179=2,G179,0)</f>
        <v>0</v>
      </c>
      <c r="BC179" s="122">
        <f>IF(AZ179=3,G179,0)</f>
        <v>0</v>
      </c>
      <c r="BD179" s="122">
        <f>IF(AZ179=4,G179,0)</f>
        <v>0</v>
      </c>
      <c r="BE179" s="122">
        <f>IF(AZ179=5,G179,0)</f>
        <v>0</v>
      </c>
      <c r="CZ179" s="122">
        <v>1.0000000000000001E-5</v>
      </c>
    </row>
    <row r="180" spans="1:104" x14ac:dyDescent="0.25">
      <c r="A180" s="150">
        <v>66</v>
      </c>
      <c r="B180" s="151" t="s">
        <v>226</v>
      </c>
      <c r="C180" s="152" t="s">
        <v>227</v>
      </c>
      <c r="D180" s="153" t="s">
        <v>77</v>
      </c>
      <c r="E180" s="154">
        <v>3.887</v>
      </c>
      <c r="F180" s="154">
        <v>0</v>
      </c>
      <c r="G180" s="155">
        <f>E180*F180</f>
        <v>0</v>
      </c>
      <c r="O180" s="149">
        <v>2</v>
      </c>
      <c r="AA180" s="122">
        <v>12</v>
      </c>
      <c r="AB180" s="122">
        <v>0</v>
      </c>
      <c r="AC180" s="122">
        <v>66</v>
      </c>
      <c r="AZ180" s="122">
        <v>2</v>
      </c>
      <c r="BA180" s="122">
        <f>IF(AZ180=1,G180,0)</f>
        <v>0</v>
      </c>
      <c r="BB180" s="122">
        <f>IF(AZ180=2,G180,0)</f>
        <v>0</v>
      </c>
      <c r="BC180" s="122">
        <f>IF(AZ180=3,G180,0)</f>
        <v>0</v>
      </c>
      <c r="BD180" s="122">
        <f>IF(AZ180=4,G180,0)</f>
        <v>0</v>
      </c>
      <c r="BE180" s="122">
        <f>IF(AZ180=5,G180,0)</f>
        <v>0</v>
      </c>
      <c r="CZ180" s="122">
        <v>3.6000000000000002E-4</v>
      </c>
    </row>
    <row r="181" spans="1:104" x14ac:dyDescent="0.25">
      <c r="A181" s="150">
        <v>67</v>
      </c>
      <c r="B181" s="151" t="s">
        <v>228</v>
      </c>
      <c r="C181" s="152" t="s">
        <v>229</v>
      </c>
      <c r="D181" s="153" t="s">
        <v>77</v>
      </c>
      <c r="E181" s="154">
        <v>3.887</v>
      </c>
      <c r="F181" s="154">
        <v>0</v>
      </c>
      <c r="G181" s="155">
        <f>E181*F181</f>
        <v>0</v>
      </c>
      <c r="O181" s="149">
        <v>2</v>
      </c>
      <c r="AA181" s="122">
        <v>12</v>
      </c>
      <c r="AB181" s="122">
        <v>0</v>
      </c>
      <c r="AC181" s="122">
        <v>67</v>
      </c>
      <c r="AZ181" s="122">
        <v>2</v>
      </c>
      <c r="BA181" s="122">
        <f>IF(AZ181=1,G181,0)</f>
        <v>0</v>
      </c>
      <c r="BB181" s="122">
        <f>IF(AZ181=2,G181,0)</f>
        <v>0</v>
      </c>
      <c r="BC181" s="122">
        <f>IF(AZ181=3,G181,0)</f>
        <v>0</v>
      </c>
      <c r="BD181" s="122">
        <f>IF(AZ181=4,G181,0)</f>
        <v>0</v>
      </c>
      <c r="BE181" s="122">
        <f>IF(AZ181=5,G181,0)</f>
        <v>0</v>
      </c>
      <c r="CZ181" s="122">
        <v>8.0000000000000007E-5</v>
      </c>
    </row>
    <row r="182" spans="1:104" x14ac:dyDescent="0.25">
      <c r="A182" s="156"/>
      <c r="B182" s="157" t="s">
        <v>69</v>
      </c>
      <c r="C182" s="158" t="str">
        <f>CONCATENATE(B174," ",C174)</f>
        <v>783 Nátěry</v>
      </c>
      <c r="D182" s="156"/>
      <c r="E182" s="159"/>
      <c r="F182" s="159"/>
      <c r="G182" s="160">
        <f>SUM(G174:G181)</f>
        <v>0</v>
      </c>
      <c r="O182" s="149">
        <v>4</v>
      </c>
      <c r="BA182" s="161">
        <f>SUM(BA174:BA181)</f>
        <v>0</v>
      </c>
      <c r="BB182" s="161">
        <f>SUM(BB174:BB181)</f>
        <v>0</v>
      </c>
      <c r="BC182" s="161">
        <f>SUM(BC174:BC181)</f>
        <v>0</v>
      </c>
      <c r="BD182" s="161">
        <f>SUM(BD174:BD181)</f>
        <v>0</v>
      </c>
      <c r="BE182" s="161">
        <f>SUM(BE174:BE181)</f>
        <v>0</v>
      </c>
    </row>
    <row r="183" spans="1:104" x14ac:dyDescent="0.25">
      <c r="A183" s="123"/>
      <c r="B183" s="123"/>
      <c r="C183" s="123"/>
      <c r="D183" s="123"/>
      <c r="E183" s="123"/>
      <c r="F183" s="123"/>
      <c r="G183" s="123"/>
    </row>
    <row r="184" spans="1:104" x14ac:dyDescent="0.25">
      <c r="E184" s="122"/>
    </row>
    <row r="185" spans="1:104" x14ac:dyDescent="0.25">
      <c r="E185" s="122"/>
    </row>
    <row r="186" spans="1:104" x14ac:dyDescent="0.25">
      <c r="E186" s="122"/>
    </row>
    <row r="187" spans="1:104" x14ac:dyDescent="0.25">
      <c r="E187" s="122"/>
    </row>
    <row r="188" spans="1:104" x14ac:dyDescent="0.25">
      <c r="E188" s="122"/>
    </row>
    <row r="189" spans="1:104" x14ac:dyDescent="0.25">
      <c r="E189" s="122"/>
    </row>
    <row r="190" spans="1:104" x14ac:dyDescent="0.25">
      <c r="E190" s="122"/>
    </row>
    <row r="191" spans="1:104" x14ac:dyDescent="0.25">
      <c r="E191" s="122"/>
    </row>
    <row r="192" spans="1:104" x14ac:dyDescent="0.25">
      <c r="E192" s="122"/>
    </row>
    <row r="193" spans="1:7" x14ac:dyDescent="0.25">
      <c r="E193" s="122"/>
    </row>
    <row r="194" spans="1:7" x14ac:dyDescent="0.25">
      <c r="E194" s="122"/>
    </row>
    <row r="195" spans="1:7" x14ac:dyDescent="0.25">
      <c r="E195" s="122"/>
    </row>
    <row r="196" spans="1:7" x14ac:dyDescent="0.25">
      <c r="E196" s="122"/>
    </row>
    <row r="197" spans="1:7" x14ac:dyDescent="0.25">
      <c r="E197" s="122"/>
    </row>
    <row r="198" spans="1:7" x14ac:dyDescent="0.25">
      <c r="E198" s="122"/>
    </row>
    <row r="199" spans="1:7" x14ac:dyDescent="0.25">
      <c r="E199" s="122"/>
    </row>
    <row r="200" spans="1:7" x14ac:dyDescent="0.25">
      <c r="E200" s="122"/>
    </row>
    <row r="201" spans="1:7" x14ac:dyDescent="0.25">
      <c r="E201" s="122"/>
    </row>
    <row r="202" spans="1:7" x14ac:dyDescent="0.25">
      <c r="E202" s="122"/>
    </row>
    <row r="203" spans="1:7" x14ac:dyDescent="0.25">
      <c r="E203" s="122"/>
    </row>
    <row r="204" spans="1:7" x14ac:dyDescent="0.25">
      <c r="E204" s="122"/>
    </row>
    <row r="205" spans="1:7" x14ac:dyDescent="0.25">
      <c r="E205" s="122"/>
    </row>
    <row r="206" spans="1:7" x14ac:dyDescent="0.25">
      <c r="A206" s="162"/>
      <c r="B206" s="162"/>
      <c r="C206" s="162"/>
      <c r="D206" s="162"/>
      <c r="E206" s="162"/>
      <c r="F206" s="162"/>
      <c r="G206" s="162"/>
    </row>
    <row r="207" spans="1:7" x14ac:dyDescent="0.25">
      <c r="A207" s="162"/>
      <c r="B207" s="162"/>
      <c r="C207" s="162"/>
      <c r="D207" s="162"/>
      <c r="E207" s="162"/>
      <c r="F207" s="162"/>
      <c r="G207" s="162"/>
    </row>
    <row r="208" spans="1:7" x14ac:dyDescent="0.25">
      <c r="A208" s="162"/>
      <c r="B208" s="162"/>
      <c r="C208" s="162"/>
      <c r="D208" s="162"/>
      <c r="E208" s="162"/>
      <c r="F208" s="162"/>
      <c r="G208" s="162"/>
    </row>
    <row r="209" spans="1:7" x14ac:dyDescent="0.25">
      <c r="A209" s="162"/>
      <c r="B209" s="162"/>
      <c r="C209" s="162"/>
      <c r="D209" s="162"/>
      <c r="E209" s="162"/>
      <c r="F209" s="162"/>
      <c r="G209" s="162"/>
    </row>
    <row r="210" spans="1:7" x14ac:dyDescent="0.25">
      <c r="E210" s="122"/>
    </row>
    <row r="211" spans="1:7" x14ac:dyDescent="0.25">
      <c r="E211" s="122"/>
    </row>
    <row r="212" spans="1:7" x14ac:dyDescent="0.25">
      <c r="E212" s="122"/>
    </row>
    <row r="213" spans="1:7" x14ac:dyDescent="0.25">
      <c r="E213" s="122"/>
    </row>
    <row r="214" spans="1:7" x14ac:dyDescent="0.25">
      <c r="E214" s="122"/>
    </row>
    <row r="215" spans="1:7" x14ac:dyDescent="0.25">
      <c r="E215" s="122"/>
    </row>
    <row r="216" spans="1:7" x14ac:dyDescent="0.25">
      <c r="E216" s="122"/>
    </row>
    <row r="217" spans="1:7" x14ac:dyDescent="0.25">
      <c r="E217" s="122"/>
    </row>
    <row r="218" spans="1:7" x14ac:dyDescent="0.25">
      <c r="E218" s="122"/>
    </row>
    <row r="219" spans="1:7" x14ac:dyDescent="0.25">
      <c r="E219" s="122"/>
    </row>
    <row r="220" spans="1:7" x14ac:dyDescent="0.25">
      <c r="E220" s="122"/>
    </row>
    <row r="221" spans="1:7" x14ac:dyDescent="0.25">
      <c r="E221" s="122"/>
    </row>
    <row r="222" spans="1:7" x14ac:dyDescent="0.25">
      <c r="E222" s="122"/>
    </row>
    <row r="223" spans="1:7" x14ac:dyDescent="0.25">
      <c r="E223" s="122"/>
    </row>
    <row r="224" spans="1:7" x14ac:dyDescent="0.25">
      <c r="E224" s="122"/>
    </row>
    <row r="225" spans="5:5" x14ac:dyDescent="0.25">
      <c r="E225" s="122"/>
    </row>
    <row r="226" spans="5:5" x14ac:dyDescent="0.25">
      <c r="E226" s="122"/>
    </row>
    <row r="227" spans="5:5" x14ac:dyDescent="0.25">
      <c r="E227" s="122"/>
    </row>
    <row r="228" spans="5:5" x14ac:dyDescent="0.25">
      <c r="E228" s="122"/>
    </row>
    <row r="229" spans="5:5" x14ac:dyDescent="0.25">
      <c r="E229" s="122"/>
    </row>
    <row r="230" spans="5:5" x14ac:dyDescent="0.25">
      <c r="E230" s="122"/>
    </row>
    <row r="231" spans="5:5" x14ac:dyDescent="0.25">
      <c r="E231" s="122"/>
    </row>
    <row r="232" spans="5:5" x14ac:dyDescent="0.25">
      <c r="E232" s="122"/>
    </row>
    <row r="233" spans="5:5" x14ac:dyDescent="0.25">
      <c r="E233" s="122"/>
    </row>
    <row r="234" spans="5:5" x14ac:dyDescent="0.25">
      <c r="E234" s="122"/>
    </row>
    <row r="235" spans="5:5" x14ac:dyDescent="0.25">
      <c r="E235" s="122"/>
    </row>
    <row r="236" spans="5:5" x14ac:dyDescent="0.25">
      <c r="E236" s="122"/>
    </row>
    <row r="237" spans="5:5" x14ac:dyDescent="0.25">
      <c r="E237" s="122"/>
    </row>
    <row r="238" spans="5:5" x14ac:dyDescent="0.25">
      <c r="E238" s="122"/>
    </row>
    <row r="239" spans="5:5" x14ac:dyDescent="0.25">
      <c r="E239" s="122"/>
    </row>
    <row r="240" spans="5:5" x14ac:dyDescent="0.25">
      <c r="E240" s="122"/>
    </row>
    <row r="241" spans="1:7" x14ac:dyDescent="0.25">
      <c r="A241" s="163"/>
      <c r="B241" s="163"/>
    </row>
    <row r="242" spans="1:7" x14ac:dyDescent="0.25">
      <c r="A242" s="162"/>
      <c r="B242" s="162"/>
      <c r="C242" s="165"/>
      <c r="D242" s="165"/>
      <c r="E242" s="166"/>
      <c r="F242" s="165"/>
      <c r="G242" s="167"/>
    </row>
    <row r="243" spans="1:7" x14ac:dyDescent="0.25">
      <c r="A243" s="168"/>
      <c r="B243" s="168"/>
      <c r="C243" s="162"/>
      <c r="D243" s="162"/>
      <c r="E243" s="169"/>
      <c r="F243" s="162"/>
      <c r="G243" s="162"/>
    </row>
    <row r="244" spans="1:7" x14ac:dyDescent="0.25">
      <c r="A244" s="162"/>
      <c r="B244" s="162"/>
      <c r="C244" s="162"/>
      <c r="D244" s="162"/>
      <c r="E244" s="169"/>
      <c r="F244" s="162"/>
      <c r="G244" s="162"/>
    </row>
    <row r="245" spans="1:7" x14ac:dyDescent="0.25">
      <c r="A245" s="162"/>
      <c r="B245" s="162"/>
      <c r="C245" s="162"/>
      <c r="D245" s="162"/>
      <c r="E245" s="169"/>
      <c r="F245" s="162"/>
      <c r="G245" s="162"/>
    </row>
    <row r="246" spans="1:7" x14ac:dyDescent="0.25">
      <c r="A246" s="162"/>
      <c r="B246" s="162"/>
      <c r="C246" s="162"/>
      <c r="D246" s="162"/>
      <c r="E246" s="169"/>
      <c r="F246" s="162"/>
      <c r="G246" s="162"/>
    </row>
    <row r="247" spans="1:7" x14ac:dyDescent="0.25">
      <c r="A247" s="162"/>
      <c r="B247" s="162"/>
      <c r="C247" s="162"/>
      <c r="D247" s="162"/>
      <c r="E247" s="169"/>
      <c r="F247" s="162"/>
      <c r="G247" s="162"/>
    </row>
    <row r="248" spans="1:7" x14ac:dyDescent="0.25">
      <c r="A248" s="162"/>
      <c r="B248" s="162"/>
      <c r="C248" s="162"/>
      <c r="D248" s="162"/>
      <c r="E248" s="169"/>
      <c r="F248" s="162"/>
      <c r="G248" s="162"/>
    </row>
    <row r="249" spans="1:7" x14ac:dyDescent="0.25">
      <c r="A249" s="162"/>
      <c r="B249" s="162"/>
      <c r="C249" s="162"/>
      <c r="D249" s="162"/>
      <c r="E249" s="169"/>
      <c r="F249" s="162"/>
      <c r="G249" s="162"/>
    </row>
    <row r="250" spans="1:7" x14ac:dyDescent="0.25">
      <c r="A250" s="162"/>
      <c r="B250" s="162"/>
      <c r="C250" s="162"/>
      <c r="D250" s="162"/>
      <c r="E250" s="169"/>
      <c r="F250" s="162"/>
      <c r="G250" s="162"/>
    </row>
    <row r="251" spans="1:7" x14ac:dyDescent="0.25">
      <c r="A251" s="162"/>
      <c r="B251" s="162"/>
      <c r="C251" s="162"/>
      <c r="D251" s="162"/>
      <c r="E251" s="169"/>
      <c r="F251" s="162"/>
      <c r="G251" s="162"/>
    </row>
    <row r="252" spans="1:7" x14ac:dyDescent="0.25">
      <c r="A252" s="162"/>
      <c r="B252" s="162"/>
      <c r="C252" s="162"/>
      <c r="D252" s="162"/>
      <c r="E252" s="169"/>
      <c r="F252" s="162"/>
      <c r="G252" s="162"/>
    </row>
    <row r="253" spans="1:7" x14ac:dyDescent="0.25">
      <c r="A253" s="162"/>
      <c r="B253" s="162"/>
      <c r="C253" s="162"/>
      <c r="D253" s="162"/>
      <c r="E253" s="169"/>
      <c r="F253" s="162"/>
      <c r="G253" s="162"/>
    </row>
    <row r="254" spans="1:7" x14ac:dyDescent="0.25">
      <c r="A254" s="162"/>
      <c r="B254" s="162"/>
      <c r="C254" s="162"/>
      <c r="D254" s="162"/>
      <c r="E254" s="169"/>
      <c r="F254" s="162"/>
      <c r="G254" s="162"/>
    </row>
    <row r="255" spans="1:7" x14ac:dyDescent="0.25">
      <c r="A255" s="162"/>
      <c r="B255" s="162"/>
      <c r="C255" s="162"/>
      <c r="D255" s="162"/>
      <c r="E255" s="169"/>
      <c r="F255" s="162"/>
      <c r="G255" s="162"/>
    </row>
  </sheetData>
  <mergeCells count="91">
    <mergeCell ref="C13:D13"/>
    <mergeCell ref="C14:D14"/>
    <mergeCell ref="A1:G1"/>
    <mergeCell ref="A3:B3"/>
    <mergeCell ref="A4:B4"/>
    <mergeCell ref="E4:G4"/>
    <mergeCell ref="C9:D9"/>
    <mergeCell ref="C10:D10"/>
    <mergeCell ref="C18:D18"/>
    <mergeCell ref="C19:D19"/>
    <mergeCell ref="C20:D20"/>
    <mergeCell ref="C21:D21"/>
    <mergeCell ref="C23:D23"/>
    <mergeCell ref="C24:D24"/>
    <mergeCell ref="C45:D45"/>
    <mergeCell ref="C47:D47"/>
    <mergeCell ref="C25:D25"/>
    <mergeCell ref="C26:D26"/>
    <mergeCell ref="C27:D27"/>
    <mergeCell ref="C31:D31"/>
    <mergeCell ref="C32:D32"/>
    <mergeCell ref="C33:D33"/>
    <mergeCell ref="C34:D34"/>
    <mergeCell ref="C35:D35"/>
    <mergeCell ref="C38:D38"/>
    <mergeCell ref="C42:D42"/>
    <mergeCell ref="C43:D43"/>
    <mergeCell ref="C44:D44"/>
    <mergeCell ref="C48:D48"/>
    <mergeCell ref="C51:D51"/>
    <mergeCell ref="C52:D52"/>
    <mergeCell ref="C53:D53"/>
    <mergeCell ref="C54:D54"/>
    <mergeCell ref="C55:D55"/>
    <mergeCell ref="C72:D72"/>
    <mergeCell ref="C74:D74"/>
    <mergeCell ref="C56:D56"/>
    <mergeCell ref="C57:D57"/>
    <mergeCell ref="C58:D58"/>
    <mergeCell ref="C59:D59"/>
    <mergeCell ref="C60:D60"/>
    <mergeCell ref="C61:D61"/>
    <mergeCell ref="C62:D62"/>
    <mergeCell ref="C66:D66"/>
    <mergeCell ref="C67:D67"/>
    <mergeCell ref="C68:D68"/>
    <mergeCell ref="C69:D69"/>
    <mergeCell ref="C70:D70"/>
    <mergeCell ref="C75:D75"/>
    <mergeCell ref="C76:D76"/>
    <mergeCell ref="C77:D77"/>
    <mergeCell ref="C78:D78"/>
    <mergeCell ref="C79:D79"/>
    <mergeCell ref="C80:D80"/>
    <mergeCell ref="C118:D118"/>
    <mergeCell ref="C93:D93"/>
    <mergeCell ref="C98:D98"/>
    <mergeCell ref="C81:D81"/>
    <mergeCell ref="C82:D82"/>
    <mergeCell ref="C84:D84"/>
    <mergeCell ref="C85:D85"/>
    <mergeCell ref="C88:D88"/>
    <mergeCell ref="C89:D89"/>
    <mergeCell ref="C102:D102"/>
    <mergeCell ref="C104:D104"/>
    <mergeCell ref="C112:D112"/>
    <mergeCell ref="C114:D114"/>
    <mergeCell ref="C115:D115"/>
    <mergeCell ref="C117:D117"/>
    <mergeCell ref="C119:D119"/>
    <mergeCell ref="C121:D121"/>
    <mergeCell ref="C122:D122"/>
    <mergeCell ref="C123:D123"/>
    <mergeCell ref="C124:D124"/>
    <mergeCell ref="C125:D125"/>
    <mergeCell ref="C127:D127"/>
    <mergeCell ref="C129:D129"/>
    <mergeCell ref="C131:D131"/>
    <mergeCell ref="C135:D135"/>
    <mergeCell ref="C139:D139"/>
    <mergeCell ref="C142:D142"/>
    <mergeCell ref="C176:D176"/>
    <mergeCell ref="C177:D177"/>
    <mergeCell ref="C162:D162"/>
    <mergeCell ref="C167:D167"/>
    <mergeCell ref="C169:D169"/>
    <mergeCell ref="C147:D147"/>
    <mergeCell ref="C148:D148"/>
    <mergeCell ref="C152:D152"/>
    <mergeCell ref="C153:D153"/>
    <mergeCell ref="C157:D15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Krycí list</vt:lpstr>
      <vt:lpstr>Rekapitulace</vt:lpstr>
      <vt:lpstr>Položky</vt:lpstr>
      <vt:lpstr>výkaz výměr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'výkaz výměr'!Názvy_tisku</vt:lpstr>
      <vt:lpstr>Objednatel</vt:lpstr>
      <vt:lpstr>'Krycí list'!Oblast_tisku</vt:lpstr>
      <vt:lpstr>Položky!Oblast_tisku</vt:lpstr>
      <vt:lpstr>Rekapitulace!Oblast_tisku</vt:lpstr>
      <vt:lpstr>'výkaz výměr'!Oblast_tisku</vt:lpstr>
      <vt:lpstr>PocetMJ</vt:lpstr>
      <vt:lpstr>Poznamka</vt:lpstr>
      <vt:lpstr>Projektant</vt:lpstr>
      <vt:lpstr>PSV</vt:lpstr>
      <vt:lpstr>'výkaz výměr'!SloupecCC</vt:lpstr>
      <vt:lpstr>SloupecCC</vt:lpstr>
      <vt:lpstr>'výkaz výměr'!SloupecCisloPol</vt:lpstr>
      <vt:lpstr>SloupecCisloPol</vt:lpstr>
      <vt:lpstr>'výkaz výměr'!SloupecJC</vt:lpstr>
      <vt:lpstr>SloupecJC</vt:lpstr>
      <vt:lpstr>'výkaz výměr'!SloupecMJ</vt:lpstr>
      <vt:lpstr>SloupecMJ</vt:lpstr>
      <vt:lpstr>'výkaz výměr'!SloupecMnozstvi</vt:lpstr>
      <vt:lpstr>SloupecMnozstvi</vt:lpstr>
      <vt:lpstr>'výkaz výměr'!SloupecNazPol</vt:lpstr>
      <vt:lpstr>SloupecNazPol</vt:lpstr>
      <vt:lpstr>'výkaz výměr'!SloupecPC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</dc:creator>
  <cp:lastModifiedBy>drahoslava</cp:lastModifiedBy>
  <cp:lastPrinted>2018-11-13T16:16:57Z</cp:lastPrinted>
  <dcterms:created xsi:type="dcterms:W3CDTF">2018-11-13T16:06:49Z</dcterms:created>
  <dcterms:modified xsi:type="dcterms:W3CDTF">2018-11-13T16:21:27Z</dcterms:modified>
</cp:coreProperties>
</file>